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Questa_cartella_di_lavoro" defaultThemeVersion="124226"/>
  <bookViews>
    <workbookView xWindow="105" yWindow="1485" windowWidth="10005" windowHeight="4935"/>
  </bookViews>
  <sheets>
    <sheet name="Sintesi Lotti" sheetId="9" r:id="rId1"/>
  </sheets>
  <definedNames>
    <definedName name="_xlnm._FilterDatabase" localSheetId="0" hidden="1">'Sintesi Lotti'!$B$2:$H$69</definedName>
    <definedName name="_xlnm.Print_Area" localSheetId="0">'Sintesi Lotti'!$B$2:$X$74</definedName>
    <definedName name="DATAPUB">#REF!</definedName>
    <definedName name="MAX">#REF!</definedName>
    <definedName name="MEZZO">#REF!</definedName>
    <definedName name="Q">#REF!</definedName>
    <definedName name="SENSIBILITA">#REF!</definedName>
    <definedName name="somma">'Sintesi Lotti'!#REF!</definedName>
    <definedName name="SPEC">#REF!</definedName>
    <definedName name="TIPOPREZZO">#REF!</definedName>
    <definedName name="TIPOREGOLA">#REF!</definedName>
    <definedName name="TIPOSA">#REF!</definedName>
    <definedName name="_xlnm.Print_Titles" localSheetId="0">'Sintesi Lotti'!$2:$2</definedName>
    <definedName name="USO">#REF!</definedName>
  </definedNames>
  <calcPr calcId="145621"/>
</workbook>
</file>

<file path=xl/calcChain.xml><?xml version="1.0" encoding="utf-8"?>
<calcChain xmlns="http://schemas.openxmlformats.org/spreadsheetml/2006/main">
  <c r="I4" i="9" l="1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W67" i="9" l="1"/>
  <c r="V67" i="9"/>
  <c r="W66" i="9"/>
  <c r="V66" i="9"/>
  <c r="W65" i="9"/>
  <c r="V65" i="9"/>
  <c r="W64" i="9"/>
  <c r="V64" i="9"/>
  <c r="W63" i="9"/>
  <c r="V63" i="9"/>
  <c r="W62" i="9"/>
  <c r="V62" i="9"/>
  <c r="W61" i="9"/>
  <c r="V61" i="9"/>
  <c r="W60" i="9"/>
  <c r="V60" i="9"/>
  <c r="W59" i="9"/>
  <c r="V59" i="9"/>
  <c r="W58" i="9"/>
  <c r="V58" i="9"/>
  <c r="W57" i="9"/>
  <c r="V57" i="9"/>
  <c r="W56" i="9"/>
  <c r="V56" i="9"/>
  <c r="W55" i="9"/>
  <c r="V55" i="9"/>
  <c r="W54" i="9"/>
  <c r="V54" i="9"/>
  <c r="W53" i="9"/>
  <c r="V53" i="9"/>
  <c r="W52" i="9"/>
  <c r="V52" i="9"/>
  <c r="W51" i="9"/>
  <c r="V51" i="9"/>
  <c r="W50" i="9"/>
  <c r="V50" i="9"/>
  <c r="W49" i="9"/>
  <c r="V49" i="9"/>
  <c r="W48" i="9"/>
  <c r="V48" i="9"/>
  <c r="W47" i="9"/>
  <c r="V47" i="9"/>
  <c r="W46" i="9"/>
  <c r="V46" i="9"/>
  <c r="W45" i="9"/>
  <c r="V45" i="9"/>
  <c r="W44" i="9"/>
  <c r="V44" i="9"/>
  <c r="W43" i="9"/>
  <c r="V43" i="9"/>
  <c r="W42" i="9"/>
  <c r="V42" i="9"/>
  <c r="W41" i="9"/>
  <c r="V41" i="9"/>
  <c r="W40" i="9"/>
  <c r="V40" i="9"/>
  <c r="W39" i="9"/>
  <c r="V39" i="9"/>
  <c r="W38" i="9"/>
  <c r="V38" i="9"/>
  <c r="W37" i="9"/>
  <c r="V37" i="9"/>
  <c r="W36" i="9"/>
  <c r="V36" i="9"/>
  <c r="W35" i="9"/>
  <c r="V35" i="9"/>
  <c r="W34" i="9"/>
  <c r="V34" i="9"/>
  <c r="W33" i="9"/>
  <c r="V33" i="9"/>
  <c r="W32" i="9"/>
  <c r="V32" i="9"/>
  <c r="W31" i="9"/>
  <c r="V31" i="9"/>
  <c r="W30" i="9"/>
  <c r="V30" i="9"/>
  <c r="W29" i="9"/>
  <c r="V29" i="9"/>
  <c r="W28" i="9"/>
  <c r="V28" i="9"/>
  <c r="W27" i="9"/>
  <c r="V27" i="9"/>
  <c r="W26" i="9"/>
  <c r="V26" i="9"/>
  <c r="W25" i="9"/>
  <c r="V25" i="9"/>
  <c r="W24" i="9"/>
  <c r="V24" i="9"/>
  <c r="W23" i="9"/>
  <c r="V23" i="9"/>
  <c r="W22" i="9"/>
  <c r="V22" i="9"/>
  <c r="W21" i="9"/>
  <c r="V21" i="9"/>
  <c r="W20" i="9"/>
  <c r="V20" i="9"/>
  <c r="W19" i="9"/>
  <c r="V19" i="9"/>
  <c r="W18" i="9"/>
  <c r="V18" i="9"/>
  <c r="W17" i="9"/>
  <c r="V17" i="9"/>
  <c r="W16" i="9"/>
  <c r="V16" i="9"/>
  <c r="W15" i="9"/>
  <c r="V15" i="9"/>
  <c r="W14" i="9"/>
  <c r="V14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5" i="9"/>
  <c r="V5" i="9"/>
  <c r="W4" i="9"/>
  <c r="V4" i="9"/>
  <c r="W3" i="9"/>
  <c r="V3" i="9"/>
  <c r="I3" i="9"/>
  <c r="I68" i="9" s="1"/>
</calcChain>
</file>

<file path=xl/sharedStrings.xml><?xml version="1.0" encoding="utf-8"?>
<sst xmlns="http://schemas.openxmlformats.org/spreadsheetml/2006/main" count="271" uniqueCount="194">
  <si>
    <t>Soluzione acquosa isotonica di sodio ipoclorito+sodio cloruro (550ppm di cloro attivo/disponibile) per l'antisepsi cute lesa, mucose, terapia iniettiva. Flac.1000ml</t>
  </si>
  <si>
    <t>Lotto</t>
  </si>
  <si>
    <t>busta</t>
  </si>
  <si>
    <t>flacone</t>
  </si>
  <si>
    <t>tubo</t>
  </si>
  <si>
    <t>pezzo</t>
  </si>
  <si>
    <t>gel sterile lubrificante con clorexidina 0,05% in associazione ad anestetico locale per cateterismo vescicale 10-15g</t>
  </si>
  <si>
    <t>Descrizione</t>
  </si>
  <si>
    <t>CIG</t>
  </si>
  <si>
    <t>litro</t>
  </si>
  <si>
    <t>preparato contenete tensioattivi con idoneo principio attivo da utilizzarsi per il lavaggio delle mani, deve avere attività fungicida, battericida e virucida- flacone da 1000 ml</t>
  </si>
  <si>
    <t xml:space="preserve"> Soluzione idroalcolica con idoneo principio attivo ad attività battericida, levulicida e virucida Flac. Da 100 ml a 250 ml </t>
  </si>
  <si>
    <t>preparato contenete tensioattivi con idoneo principio attivo da utilizzarsi per il lavaggio igienico delle mani, utilizzabile per pelli delicate e sensibili. Flac 500ml</t>
  </si>
  <si>
    <t>buste moniodose sterili pronte all'uso di disinfettante contente clorixidina anche in associazione ad altri p.a. indicata per l'antisepsi di ferite, ustioni</t>
  </si>
  <si>
    <t xml:space="preserve">Clorexidina gluconato 20% in soluzione acquosa da diluire- per antisepsi cute lesa e mucose Flacone da 1000 ml </t>
  </si>
  <si>
    <t>PVP iodio 10% in pomata dermatologica per antisepsi cute lesa/mucose tubo 20/30 g</t>
  </si>
  <si>
    <t>PVP iodio (iodio attivo 10%) 10% in pomata dermatologica/gel per antisepsi cute lesa/mucose tubo 100 g</t>
  </si>
  <si>
    <t xml:space="preserve">Soluzione acquosa di Merbromina 2%.Flac.20 - 30 ml </t>
  </si>
  <si>
    <t>Soluzione acquosa di Didecildimetilammonio cloruro 0,175% (o altro ammonio quaternario di III generazione di pari attività) per disinfezione cute lesa. Flac.1000ml</t>
  </si>
  <si>
    <t>Perossido di idrogeno 3% FU soluzione acquosa. Flac. 200 ml</t>
  </si>
  <si>
    <t>Perossido di idrogeno 3% FU soluzione acquosa. Flac.1000 ml</t>
  </si>
  <si>
    <t>Soluzione idroalcolica concentrata per la decontaminazione e contemporana detersione di dispositivi medici, strumentario chirurgico e superfici, conservazione asettica temporanea dei ferri chirurgici. Flac 1 litro</t>
  </si>
  <si>
    <t>preparato ad azione disinfettante con attività sporicida, attivo in tutti i casi di rischio biologico, compatibile con endoscopi, metalli ecc., conf da 1 L PRONTO USO , stabilità fino a 14 giorni+ strisce controllo</t>
  </si>
  <si>
    <t>preparato ad azione disinfettante con attività sporicida, attivo in tutti i casi di rischio biologico, compatibile con endoscopi, metalli ecc., conf da 5 L PRONTO USO stabilità fino a 14 giorni +strisce controllo.</t>
  </si>
  <si>
    <t>Formulazione disinfettante con potere detergente per trattamento pre-sterilizzazione di dispositivi medici, attivo su tutti i fattori di rischio presenti in ospedale, sia per utilizzo in manuale che per vasche ad ultrasuoni.</t>
  </si>
  <si>
    <t xml:space="preserve">Soluzione acquosa concentrata contente anche tensioattivi idonea alla disinfezione di pavimenti, superfici lavabili, disinfezione di padelle e pappagalli. Idonea all'utilizzo in ambienti chiusi. </t>
  </si>
  <si>
    <t>Soluzione acquosa di alcool etilico al 70% per disinfezione dei dispositivi medici.Flac.1000 ml</t>
  </si>
  <si>
    <t>soluzione acquosa concentrata senza tensioattivi idonea alla disinfezione di superfici dure, oggetti di uso comune, poppatoi e tettarelle .Flac.1000ml</t>
  </si>
  <si>
    <t>clorexidina 0,2% colluttorio flaconi da 100 a 500 ml</t>
  </si>
  <si>
    <t>gel idroalcolico con alcol etilico o alcol isopropilico o n-propilico per la disinfezione delle mani flac da 700/1000 ml circa</t>
  </si>
  <si>
    <t>disinfettante alcolico 95° per dispositivi medici non invasivi 1000 ml</t>
  </si>
  <si>
    <t xml:space="preserve">Panno di dimensioni adatte a una estesa superfice corporea con attività su batteri, micobatteri, virus (su tutti i fattori di rischio per ambiente ospedaliero) </t>
  </si>
  <si>
    <t xml:space="preserve">confezione idonea a garantire il prodotto </t>
  </si>
  <si>
    <t>salvietta di idonee dimensioni</t>
  </si>
  <si>
    <t>busta singola o pacchetto con sistema di chiusura emetica dopo ogni aperura</t>
  </si>
  <si>
    <t>salvietta</t>
  </si>
  <si>
    <t>Sigillo anti-manomissione Erogatore azionabile a pressione, per dosaggio predefinito, fornito per ciascun flacone in confezione singola o già incorporato</t>
  </si>
  <si>
    <t>flacone in plastica/busta termosaldata</t>
  </si>
  <si>
    <t>flacone/busta</t>
  </si>
  <si>
    <t>flacone in plastica opaca con sigillo anti manomissione e sottotappo riduttore flusso</t>
  </si>
  <si>
    <t xml:space="preserve">flacone in plastica opaca con sigillo anti manomissione e sottotappo riduttore flusso o conf spray </t>
  </si>
  <si>
    <t>Erogatore a spruzzo per dosaggio predefinito. Sigillo anti-manomissione</t>
  </si>
  <si>
    <t>flacone con sigillo anti manomissione e dosatore</t>
  </si>
  <si>
    <t>busta da 20/30 ml</t>
  </si>
  <si>
    <t>flacone con sigillo anti manomissione e sottotappo riduttore flusso</t>
  </si>
  <si>
    <t>flacone opaco con sigillo anti manomissione e contagocce/sottotappo riduttore</t>
  </si>
  <si>
    <t>busta termosaldata</t>
  </si>
  <si>
    <t>flacone in plastica opaca con sigillo anti manomissione e sottotappo riduttore flusso/dosatore</t>
  </si>
  <si>
    <t>barattolo in plastica/ blister</t>
  </si>
  <si>
    <t>tanica</t>
  </si>
  <si>
    <t>barattolo in plastica</t>
  </si>
  <si>
    <t>500 g</t>
  </si>
  <si>
    <t>flacone in plastica opaca con sigillo anti manomissione e dosatore</t>
  </si>
  <si>
    <t>tanica in plastica con sigillo antimanomissione utilizzabile su apparecchio MICROSOLGAMMA</t>
  </si>
  <si>
    <t>flaconcino monodose</t>
  </si>
  <si>
    <t>monodose</t>
  </si>
  <si>
    <t>flaconcino con sigillo antimanomissione</t>
  </si>
  <si>
    <t>100 ml</t>
  </si>
  <si>
    <t>flacone opaco con sigillo anti manomissione e sottotappo riduttore</t>
  </si>
  <si>
    <t xml:space="preserve">flacone in plastica opaca con sigillo anti manomissione </t>
  </si>
  <si>
    <t>flacone in plastica con sigillo anti manomissione</t>
  </si>
  <si>
    <t>flac 350 ml</t>
  </si>
  <si>
    <t xml:space="preserve">tubetto 50 </t>
  </si>
  <si>
    <t>tubetto</t>
  </si>
  <si>
    <t>confezione monodose con beccuccio applicatore</t>
  </si>
  <si>
    <t>preparato contenete tensioattivi con idoneo principio attivo da utilizzarsi per il lavaggio delle mani, deve avere attività fungicida, battericida e virucida- flacone da 500 ml</t>
  </si>
  <si>
    <t>Clorexidina gluconato 2% soluzione alcolica monodose 20-30ml</t>
  </si>
  <si>
    <t>Clorexidina gluconato 2% soluzione alcolica in confezioni di capacità da 250 a 500 ml</t>
  </si>
  <si>
    <t>PVP iodio (al 10% di iodio disponibile) 1 % in soluzione idroalcolica. Flac. 1000ml</t>
  </si>
  <si>
    <t>Gel idroalcolico semplice con emollienti/protettivi per prevenire la disidratazione cutanea. Flac. Max 125 ml</t>
  </si>
  <si>
    <t>flacone in plastica con sigillo anti manomissione e sottotappo riduttore flusso</t>
  </si>
  <si>
    <t>Gel idroalcolico semplice con emollienti/protettivi per prevenire la disidratazione cutanea. Flac. Da max 1000 ml</t>
  </si>
  <si>
    <t>flacone in plastica con sigillo anti manomissione e erogatore per dosaggio predefinito, fornito per ciascun flacone in confezione singola o già incorporato</t>
  </si>
  <si>
    <t xml:space="preserve">soluzione acquosa in confezionamento spray da circa ml 200 indicata per l'antisepsi cute integra con attività su batteri, micobatteri, virus (su tutti i fattori di rischio per ambiente ospedaliero) </t>
  </si>
  <si>
    <t xml:space="preserve">Soluzione alcolica pronta all'uso addizionata di idoneo PA ad azione battericida, fungicida e virucida per l'antisepsi chirurgica delle mani. Flac. Max 250ml </t>
  </si>
  <si>
    <t>Emulsione o soluzione detergente a PH compreso tra 3,5 e 5,5, eudermico, priva di antisettici, con emollienti - Flacone da 500 ml con riduttore di flusso</t>
  </si>
  <si>
    <t xml:space="preserve"> Soluzione idroalcolica con idoneo principio attivo ad attività battericida, levulicida e virucida con contenuto in alcool non inferiore al 70%, priva di acetone o altra sostanza irritante per le vie respiratorie e per gli occhi, incolore. Flac 500ml </t>
  </si>
  <si>
    <t xml:space="preserve"> Soluzione idroalcolica con idoneo principio attivo ad attività battericida, levulicida e virucida con contenuto in alcool non inferiore al 70%, priva di acetone o altra sostanza irritante per le vie respiratorie e per gli occhi, incolore e/o colarato 1000ml </t>
  </si>
  <si>
    <t xml:space="preserve">PVP iodio stabilizzato 7,5%-10 % in soluzione acquosa (al 10% di iodio disponibile). Flacone da 250 ml </t>
  </si>
  <si>
    <t>PVP iodio stabilizzato 7,5%-10 % in soluzione acquosa (al 10% di iodio disponibile). Flacone da 500 ml</t>
  </si>
  <si>
    <t>PVP iodio (al 10% di iodio disponibile) 1 % in soluzione idroalcolica.Flac. 500ml</t>
  </si>
  <si>
    <t>Tosilcloramide sodica polvere per la preparazione di soluzioni contenenti cloro attivo .Busta 2,5g</t>
  </si>
  <si>
    <t>Soluzione acquosa isotonica di sodio ipoclorito+sodio cloruro (550ppm di cloro attivo/disponibile) per Flac.200/250ml</t>
  </si>
  <si>
    <t>Soluzione acquosa isotonica di sodio ipoclorito + sodio cloruro (550ppm di cloro attivo/disponibile) per l'antisepsi cute lesa, mucose, terapia iniettiva. Flac.500ml</t>
  </si>
  <si>
    <t>Formulazione da usare in sostituzione della glutaraldeide, per la disinfezione di dispositivi medici termosensibili e di strumentazione chirurgica con attività sporicida utilizzabile più giorni, strisce x controllo attività comprese nel prezzo offerto, utilizzabile più giorni</t>
  </si>
  <si>
    <t>Dicloroisocianurato di sodio (50% cloro disponibile/attivo) in compresse contenenti 2,5 g di NaDCC</t>
  </si>
  <si>
    <t>flacone in plastica/tanica con sigillo anti manomissione e erogatore/misurino per dosaggio, fornito per ciascun flacone in confezione singola o già incorporato</t>
  </si>
  <si>
    <t xml:space="preserve">numero di dosi, alla concentrazione d'uso con tempo di contatto di 10/15 minuti, per trattamento pre sterilizzazione per preparare 1 litro di soluzione </t>
  </si>
  <si>
    <t>Dicloroisocianurato di sodio granulare (50% cloro disponibile/attivo) per superfici contaminate da liquidi biologici, preparazioni di soluzioni disinfettanti per superfici. Flac.500/1000g ca.</t>
  </si>
  <si>
    <t xml:space="preserve"> Soluzione concentrata per la disinfezione di dispositivi medici in plastica, acciaio, culle termiche, con azione battericida, levuricida, tubercolicida, virucida. Flac. 1000ml</t>
  </si>
  <si>
    <t xml:space="preserve"> soluzione per aerosol per la disinfezione di ambienti attivo verso Gram+-Gram-Virus - prezzo e quantità in litri (l'attività biocida deve essere dichiarata in scheda tecnica)</t>
  </si>
  <si>
    <t>soluzione acquosa concentrata senza tensioattivi idonea alla disinfezione di superfici dure, oggetti di uso comune, poppatoi e tettarelle Flac.250ml</t>
  </si>
  <si>
    <t>clorexidina 2% con/senza colorante, o derivato dello iodio organico in dispositivo con applicatore - 3 ml circa utilizzo : disinfezione cute prima di procedure mediche invasive</t>
  </si>
  <si>
    <t>clorexidina 2% con/senza colorante, o derivato dello iodio organico in dispositivo con applicatore - 10 ml circa utilizzo : disinfezione cute prima di procedure mediche invasive</t>
  </si>
  <si>
    <t>clorexidina 2% con/senza colorante, o derivato dello iodio organico in dispositivo con applicatore - 25 ml circa utilizzo : disinfezione cute prima di procedure mediche invasive</t>
  </si>
  <si>
    <t>clorexidina al 2% con colorante, in soluzione idroalcolica pronta per l'uso in confezioni da 100/120 ml per l'uso in sala operatoria.</t>
  </si>
  <si>
    <t>Spazzolino con spugna monouso. Confezione singola in blister termosaldata. Pronto all'uso</t>
  </si>
  <si>
    <t xml:space="preserve"> soluzione idroalcolica addizionata di idoneo p.a. ad azione disinfettante con antiossidanti pronta all'uso per conservazione dello strumentario chirurgico. flac.1000ml</t>
  </si>
  <si>
    <t>panno monouso imbevuto di disinfettante a base di clorexidina o altro idoneo principi attivi per la disinfezione a freddo di superfici e dispositi medici non invasivi</t>
  </si>
  <si>
    <t xml:space="preserve">preparato ad azione disinfettante con attività sporicida, attivo in tutti i casi di rischio biologico, compatibile con endoscopi, metalli ecc., - validità dopo attivazione 1 giorno- dose per 5 litri di soluzione - attività sporicida in max 15 minuti </t>
  </si>
  <si>
    <t>soluzione pronta all’uso con azione sul biofilm, con poliesanide e betaina detergente per ferite acute e croniche e per ustioni</t>
  </si>
  <si>
    <t>gel pronto all’uso con poliesanide e betaina con azione detergente e umettante per ferite acute e croniche superficiali e profonde nonché ustioni</t>
  </si>
  <si>
    <t xml:space="preserve">panno monouso imbevuto di disinfettante a base di ipoclorito per la disinfezione a freddo di superfici </t>
  </si>
  <si>
    <t>Clorexidina gluconato 2% soluzione alcolica 1000 ml</t>
  </si>
  <si>
    <t>prodotto pronto all’uso spray per la pulizia e la disinfezione di apparecchiature elettromedicali, arredi dell’ambulanza, superfici, oggetti e dispositivi medici in ambienti ospedalieri, deve avere attività battericida, levuricida, tubercolicida e virucida</t>
  </si>
  <si>
    <t>numero di dosi alla concentrazione d'uso per la preparazione di 1 Litro di soluzione pronta all'uso</t>
  </si>
  <si>
    <t xml:space="preserve">soluzione acquosa da circa ml 1000 indicata per l'antisepsi cute integra con attività su batteri, micobatteri, virus (su tutti i fattori di rischio per ambiente ospedaliero) </t>
  </si>
  <si>
    <t>Flacone</t>
  </si>
  <si>
    <t>flacone spray (volume massimo di 1 L)</t>
  </si>
  <si>
    <t>Soluzione acquosa di Merbromina 2%.Flac. di volume uguale o superiore a 100 ml</t>
  </si>
  <si>
    <t xml:space="preserve">flacone in plastica/tanica con sigillo anti manomissione </t>
  </si>
  <si>
    <t>tanica con sigillo anti manomissione</t>
  </si>
  <si>
    <t>flacone in plastica con sigillo anti manomissione e sottotappo dosatore</t>
  </si>
  <si>
    <t>flacone/tanica</t>
  </si>
  <si>
    <t>compressa</t>
  </si>
  <si>
    <t>Confezionamento</t>
  </si>
  <si>
    <t>Unità di Misura</t>
  </si>
  <si>
    <t>Aliquota IVA</t>
  </si>
  <si>
    <t>Nome commerciale prodotto offerto</t>
  </si>
  <si>
    <t>flacone in plastica/tanica con sigillo anti manomissione, dosatore fornito per ciascun flacone in confezione singola o già incorporato</t>
  </si>
  <si>
    <t>Prodotto da utilizzarsi per la contemporanea decontaminazione e disinfezione di dispositivi medici "critici" quali strumenti chirurgici, inclusi endoscopi flessibili, broncoscopi, laparoscopi, tubi respiratori e apparecchi di anestesia efficace vs batteri, micobatteri, funghi, virus e spore, utilizzo manuale o in vasca ad ultrasuoni-</t>
  </si>
  <si>
    <t>Fabbisogno quadriennale</t>
  </si>
  <si>
    <t>Codice RDM (per DM)</t>
  </si>
  <si>
    <t>Prezzo al pubblico (per SM) o di listino per u.m. senza IVA</t>
  </si>
  <si>
    <t>Codice CND (per DM) / codice ATC (per SM)</t>
  </si>
  <si>
    <t>Prezzo offerto per u.m. senza IVA</t>
  </si>
  <si>
    <t>Valore complessivo fornitura IVA esclusa</t>
  </si>
  <si>
    <t>Legenda</t>
  </si>
  <si>
    <t>Prezzo a base d'asta (per u.m.)</t>
  </si>
  <si>
    <t>spazzola-spugna monouso  preimbevuta di clorexidina gluconato 4% in soluzione saponosa per detersione e antisepsi preoperatoria di unghie, mani e braccia</t>
  </si>
  <si>
    <t>spazzola-spugna monouso  preimbevuta di polivinilpirrolidone iodio (contenuto iodio libero 10%) al 7,5-10% in soluzione saponosa per detersione e antisepsi preoperatoria di unghie, mani e braccia</t>
  </si>
  <si>
    <t>Importo presunto quadriennale</t>
  </si>
  <si>
    <r>
      <t>LOTTO OFFERTO</t>
    </r>
    <r>
      <rPr>
        <b/>
        <vertAlign val="superscript"/>
        <sz val="10"/>
        <rFont val="Trebuchet MS"/>
        <family val="2"/>
      </rPr>
      <t>2</t>
    </r>
  </si>
  <si>
    <r>
      <t>Ragione Sociale ditta produttrice</t>
    </r>
    <r>
      <rPr>
        <b/>
        <vertAlign val="superscript"/>
        <sz val="10"/>
        <rFont val="Trebuchet MS"/>
        <family val="2"/>
      </rPr>
      <t>3</t>
    </r>
  </si>
  <si>
    <t>Codice Paraf</t>
  </si>
  <si>
    <t>Codice AIC (per SM)</t>
  </si>
  <si>
    <t>Codice prodotto del fornitore</t>
  </si>
  <si>
    <t xml:space="preserve">clorexidina 2% 100 ml, soluzione acquosa destinata alla antisepsi cutanea per la zona di inserzione per incannulazione vene ombelicali, centrali o periferiche </t>
  </si>
  <si>
    <t>Sconto su prezzo al pubblico</t>
  </si>
  <si>
    <t>distributore elettronico per gel idroalcolico; contenitore a chiusura ermetica con valvola anticontaminante per distributore elettronico2</t>
  </si>
  <si>
    <r>
      <t>Confezionamento secondario</t>
    </r>
    <r>
      <rPr>
        <b/>
        <vertAlign val="superscript"/>
        <sz val="12"/>
        <rFont val="Trebuchet MS"/>
        <family val="2"/>
      </rPr>
      <t>1</t>
    </r>
  </si>
  <si>
    <t>Inserire il numero di contenitori primari per confezione</t>
  </si>
  <si>
    <t>Inserire il numero di u.m. per contenitore primario</t>
  </si>
  <si>
    <r>
      <t>Confezionamento primario</t>
    </r>
    <r>
      <rPr>
        <b/>
        <vertAlign val="superscript"/>
        <sz val="12"/>
        <rFont val="Trebuchet MS"/>
        <family val="2"/>
      </rPr>
      <t>2</t>
    </r>
  </si>
  <si>
    <t>602269986F</t>
  </si>
  <si>
    <t>6022722B69</t>
  </si>
  <si>
    <t>60227556A6</t>
  </si>
  <si>
    <t>602341681F</t>
  </si>
  <si>
    <t>6023425F8A</t>
  </si>
  <si>
    <t>6023439B19</t>
  </si>
  <si>
    <t>602345042F</t>
  </si>
  <si>
    <t>6023461D40</t>
  </si>
  <si>
    <t>6023481DC1</t>
  </si>
  <si>
    <t>602348838B</t>
  </si>
  <si>
    <t>6023500D6F</t>
  </si>
  <si>
    <t>6023519D1D</t>
  </si>
  <si>
    <t>60235327D9</t>
  </si>
  <si>
    <t>6023541F44</t>
  </si>
  <si>
    <t>602397449A</t>
  </si>
  <si>
    <t>6023983C05</t>
  </si>
  <si>
    <t>602399451B</t>
  </si>
  <si>
    <t>6024004D59</t>
  </si>
  <si>
    <t>60240199BB</t>
  </si>
  <si>
    <t>602403461D</t>
  </si>
  <si>
    <t>6024041BE2</t>
  </si>
  <si>
    <t>6024098AEC</t>
  </si>
  <si>
    <t>602410832F</t>
  </si>
  <si>
    <t>60241158F4</t>
  </si>
  <si>
    <t>6024120D13</t>
  </si>
  <si>
    <t>6024141E67</t>
  </si>
  <si>
    <t>6024156AC9</t>
  </si>
  <si>
    <t>6024316ED1</t>
  </si>
  <si>
    <t>6024333CD9</t>
  </si>
  <si>
    <t>6024429C12</t>
  </si>
  <si>
    <t>6024451E39</t>
  </si>
  <si>
    <t>6024466A9B</t>
  </si>
  <si>
    <t>6024486B1C</t>
  </si>
  <si>
    <t>60245049F7</t>
  </si>
  <si>
    <t>60245239A5</t>
  </si>
  <si>
    <t>6024546C9F</t>
  </si>
  <si>
    <t>60245629D4</t>
  </si>
  <si>
    <t>60246892A4</t>
  </si>
  <si>
    <t>6024705FD4</t>
  </si>
  <si>
    <t>6024739BE4</t>
  </si>
  <si>
    <t>6024797BC1</t>
  </si>
  <si>
    <t>60248084D7</t>
  </si>
  <si>
    <t>602482420C</t>
  </si>
  <si>
    <t>6024917EC7</t>
  </si>
  <si>
    <t>60249455E5</t>
  </si>
  <si>
    <t>6024970A85</t>
  </si>
  <si>
    <t>6024989A33</t>
  </si>
  <si>
    <t>60250024EF</t>
  </si>
  <si>
    <t>60250192F7</t>
  </si>
  <si>
    <t>In arancione sono evidenziati i campi che il concorrente dovrà compilare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</si>
</sst>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* #,##0_-;\-* #,##0_-;_-* &quot;-&quot;??_-;_-@_-"/>
    <numFmt numFmtId="165" formatCode="_-[$€-410]\ * #,##0.00_-;\-[$€-410]\ * #,##0.00_-;_-[$€-410]\ * &quot;-&quot;??_-;_-@_-"/>
    <numFmt numFmtId="166" formatCode="_-[$€-410]\ * #,##0.0000_-;\-[$€-410]\ * #,##0.0000_-;_-[$€-410]\ * &quot;-&quot;??_-;_-@_-"/>
    <numFmt numFmtId="167" formatCode="_-[$€-410]\ * #,##0.0000_-;\-[$€-410]\ * #,##0.0000_-;_-[$€-410]\ * &quot;-&quot;????_-;_-@_-"/>
    <numFmt numFmtId="169" formatCode="0.00000"/>
  </numFmts>
  <fonts count="10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vertAlign val="superscript"/>
      <sz val="10"/>
      <name val="Trebuchet MS"/>
      <family val="2"/>
    </font>
    <font>
      <sz val="10"/>
      <name val="Arial"/>
      <family val="2"/>
    </font>
    <font>
      <sz val="10"/>
      <color indexed="8"/>
      <name val="Trebuchet MS"/>
      <family val="2"/>
    </font>
    <font>
      <b/>
      <sz val="10"/>
      <color indexed="8"/>
      <name val="Trebuchet MS"/>
      <family val="2"/>
    </font>
    <font>
      <b/>
      <vertAlign val="superscript"/>
      <sz val="12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72">
    <xf numFmtId="0" fontId="0" fillId="0" borderId="0" xfId="0"/>
    <xf numFmtId="49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0" fontId="8" fillId="0" borderId="16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wrapText="1"/>
      <protection hidden="1"/>
    </xf>
    <xf numFmtId="0" fontId="8" fillId="0" borderId="18" xfId="0" applyFont="1" applyFill="1" applyBorder="1" applyAlignment="1" applyProtection="1">
      <alignment horizontal="center" vertical="center" wrapText="1"/>
      <protection hidden="1"/>
    </xf>
    <xf numFmtId="167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9" fontId="3" fillId="2" borderId="13" xfId="3" applyFont="1" applyFill="1" applyBorder="1" applyAlignment="1" applyProtection="1">
      <alignment horizontal="center" vertical="center"/>
      <protection locked="0"/>
    </xf>
    <xf numFmtId="9" fontId="3" fillId="2" borderId="14" xfId="3" applyFont="1" applyFill="1" applyBorder="1" applyAlignment="1" applyProtection="1">
      <alignment horizontal="center" vertical="center"/>
      <protection locked="0"/>
    </xf>
    <xf numFmtId="9" fontId="3" fillId="2" borderId="14" xfId="3" applyFont="1" applyFill="1" applyBorder="1" applyAlignment="1" applyProtection="1">
      <alignment horizontal="center" vertical="center" wrapText="1"/>
      <protection locked="0"/>
    </xf>
    <xf numFmtId="9" fontId="3" fillId="2" borderId="15" xfId="3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49" fontId="4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0" xfId="0" applyNumberFormat="1" applyFont="1" applyFill="1" applyBorder="1" applyAlignment="1" applyProtection="1">
      <alignment horizontal="center" vertical="center"/>
      <protection hidden="1"/>
    </xf>
    <xf numFmtId="164" fontId="4" fillId="0" borderId="0" xfId="1" applyNumberFormat="1" applyFont="1" applyFill="1" applyBorder="1" applyAlignment="1" applyProtection="1">
      <alignment horizontal="center" vertical="center"/>
      <protection hidden="1"/>
    </xf>
    <xf numFmtId="166" fontId="3" fillId="0" borderId="0" xfId="0" applyNumberFormat="1" applyFont="1" applyFill="1" applyBorder="1" applyAlignment="1" applyProtection="1">
      <alignment horizontal="center" vertical="center"/>
      <protection hidden="1"/>
    </xf>
    <xf numFmtId="165" fontId="3" fillId="0" borderId="0" xfId="0" applyNumberFormat="1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10" fontId="3" fillId="0" borderId="0" xfId="3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2" borderId="7" xfId="0" applyFont="1" applyFill="1" applyBorder="1" applyAlignment="1" applyProtection="1">
      <alignment horizontal="center" vertical="center"/>
      <protection hidden="1"/>
    </xf>
    <xf numFmtId="0" fontId="3" fillId="2" borderId="8" xfId="0" applyFont="1" applyFill="1" applyBorder="1" applyAlignment="1" applyProtection="1">
      <alignment horizontal="center" vertical="center"/>
      <protection hidden="1"/>
    </xf>
    <xf numFmtId="0" fontId="3" fillId="2" borderId="9" xfId="0" applyFont="1" applyFill="1" applyBorder="1" applyAlignment="1" applyProtection="1">
      <alignment horizontal="center" vertical="center"/>
      <protection hidden="1"/>
    </xf>
    <xf numFmtId="9" fontId="3" fillId="0" borderId="0" xfId="3" applyFont="1" applyFill="1" applyBorder="1" applyAlignment="1" applyProtection="1">
      <alignment horizontal="center" vertical="center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3" fillId="2" borderId="9" xfId="0" applyFont="1" applyFill="1" applyBorder="1" applyAlignment="1" applyProtection="1">
      <alignment horizontal="center" vertical="center" wrapText="1"/>
      <protection hidden="1"/>
    </xf>
    <xf numFmtId="9" fontId="3" fillId="0" borderId="0" xfId="3" applyFont="1" applyFill="1" applyBorder="1" applyAlignment="1" applyProtection="1">
      <alignment horizontal="center" vertical="center" wrapText="1"/>
      <protection hidden="1"/>
    </xf>
    <xf numFmtId="164" fontId="4" fillId="0" borderId="0" xfId="1" applyNumberFormat="1" applyFont="1" applyFill="1" applyBorder="1" applyAlignment="1" applyProtection="1">
      <alignment horizontal="center" vertical="center" wrapText="1"/>
      <protection hidden="1"/>
    </xf>
    <xf numFmtId="166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9" xfId="0" applyNumberFormat="1" applyFont="1" applyFill="1" applyBorder="1" applyAlignment="1" applyProtection="1">
      <alignment horizontal="center" vertical="center"/>
      <protection hidden="1"/>
    </xf>
    <xf numFmtId="0" fontId="3" fillId="2" borderId="10" xfId="0" applyFont="1" applyFill="1" applyBorder="1" applyAlignment="1" applyProtection="1">
      <alignment horizontal="center" vertical="center"/>
      <protection hidden="1"/>
    </xf>
    <xf numFmtId="0" fontId="3" fillId="2" borderId="11" xfId="0" applyFont="1" applyFill="1" applyBorder="1" applyAlignment="1" applyProtection="1">
      <alignment horizontal="center" vertical="center"/>
      <protection hidden="1"/>
    </xf>
    <xf numFmtId="0" fontId="3" fillId="2" borderId="12" xfId="0" applyFont="1" applyFill="1" applyBorder="1" applyAlignment="1" applyProtection="1">
      <alignment horizontal="center" vertical="center"/>
      <protection hidden="1"/>
    </xf>
    <xf numFmtId="0" fontId="4" fillId="0" borderId="0" xfId="0" applyNumberFormat="1" applyFont="1" applyFill="1" applyBorder="1" applyAlignment="1" applyProtection="1">
      <alignment horizontal="center" vertical="center"/>
      <protection hidden="1"/>
    </xf>
    <xf numFmtId="165" fontId="4" fillId="0" borderId="0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Protection="1">
      <protection hidden="1"/>
    </xf>
    <xf numFmtId="0" fontId="6" fillId="0" borderId="0" xfId="0" applyFont="1" applyFill="1" applyProtection="1">
      <protection hidden="1"/>
    </xf>
    <xf numFmtId="0" fontId="0" fillId="0" borderId="0" xfId="0" applyProtection="1">
      <protection hidden="1"/>
    </xf>
    <xf numFmtId="0" fontId="3" fillId="2" borderId="21" xfId="0" applyFont="1" applyFill="1" applyBorder="1" applyAlignment="1" applyProtection="1">
      <alignment horizontal="left" vertical="top" wrapText="1"/>
      <protection hidden="1"/>
    </xf>
    <xf numFmtId="0" fontId="3" fillId="2" borderId="22" xfId="0" applyFont="1" applyFill="1" applyBorder="1" applyAlignment="1" applyProtection="1">
      <alignment horizontal="left" vertical="top" wrapText="1"/>
      <protection hidden="1"/>
    </xf>
    <xf numFmtId="0" fontId="3" fillId="2" borderId="23" xfId="0" applyFont="1" applyFill="1" applyBorder="1" applyAlignment="1" applyProtection="1">
      <alignment horizontal="left" vertical="top" wrapText="1"/>
      <protection hidden="1"/>
    </xf>
    <xf numFmtId="0" fontId="8" fillId="0" borderId="13" xfId="0" applyFont="1" applyFill="1" applyBorder="1" applyAlignment="1" applyProtection="1">
      <alignment horizontal="left" vertical="center" wrapText="1"/>
      <protection hidden="1"/>
    </xf>
    <xf numFmtId="0" fontId="8" fillId="0" borderId="17" xfId="0" applyFont="1" applyFill="1" applyBorder="1" applyAlignment="1" applyProtection="1">
      <alignment horizontal="left" vertical="center" wrapText="1"/>
      <protection hidden="1"/>
    </xf>
    <xf numFmtId="0" fontId="8" fillId="0" borderId="19" xfId="0" applyFont="1" applyFill="1" applyBorder="1" applyAlignment="1" applyProtection="1">
      <alignment horizontal="left" vertical="center" wrapText="1"/>
      <protection hidden="1"/>
    </xf>
    <xf numFmtId="0" fontId="8" fillId="0" borderId="20" xfId="0" applyFont="1" applyFill="1" applyBorder="1" applyAlignment="1" applyProtection="1">
      <alignment horizontal="left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169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169" fontId="4" fillId="0" borderId="0" xfId="0" applyNumberFormat="1" applyFont="1" applyFill="1" applyBorder="1" applyAlignment="1" applyProtection="1">
      <alignment horizontal="center" vertical="center" wrapText="1"/>
      <protection hidden="1"/>
    </xf>
    <xf numFmtId="169" fontId="3" fillId="2" borderId="6" xfId="0" applyNumberFormat="1" applyFont="1" applyFill="1" applyBorder="1" applyAlignment="1" applyProtection="1">
      <alignment horizontal="center" vertical="center"/>
      <protection locked="0"/>
    </xf>
    <xf numFmtId="169" fontId="3" fillId="2" borderId="9" xfId="0" applyNumberFormat="1" applyFont="1" applyFill="1" applyBorder="1" applyAlignment="1" applyProtection="1">
      <alignment horizontal="center" vertical="center"/>
      <protection locked="0"/>
    </xf>
    <xf numFmtId="16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169" fontId="3" fillId="2" borderId="12" xfId="0" applyNumberFormat="1" applyFont="1" applyFill="1" applyBorder="1" applyAlignment="1" applyProtection="1">
      <alignment horizontal="center" vertical="center"/>
      <protection locked="0"/>
    </xf>
    <xf numFmtId="169" fontId="6" fillId="0" borderId="0" xfId="0" applyNumberFormat="1" applyFont="1" applyFill="1" applyBorder="1" applyProtection="1">
      <protection hidden="1"/>
    </xf>
    <xf numFmtId="169" fontId="3" fillId="0" borderId="0" xfId="0" applyNumberFormat="1" applyFont="1" applyFill="1" applyBorder="1" applyAlignment="1" applyProtection="1">
      <alignment horizontal="center" vertical="center"/>
      <protection hidden="1"/>
    </xf>
    <xf numFmtId="169" fontId="3" fillId="2" borderId="5" xfId="0" applyNumberFormat="1" applyFont="1" applyFill="1" applyBorder="1" applyAlignment="1" applyProtection="1">
      <alignment horizontal="center" vertical="center"/>
      <protection locked="0"/>
    </xf>
    <xf numFmtId="169" fontId="3" fillId="2" borderId="8" xfId="0" applyNumberFormat="1" applyFont="1" applyFill="1" applyBorder="1" applyAlignment="1" applyProtection="1">
      <alignment horizontal="center" vertical="center"/>
      <protection locked="0"/>
    </xf>
    <xf numFmtId="169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169" fontId="3" fillId="2" borderId="11" xfId="0" applyNumberFormat="1" applyFont="1" applyFill="1" applyBorder="1" applyAlignment="1" applyProtection="1">
      <alignment horizontal="center" vertical="center"/>
      <protection locked="0"/>
    </xf>
  </cellXfs>
  <cellStyles count="4">
    <cellStyle name="Migliaia" xfId="1" builtinId="3"/>
    <cellStyle name="Normale" xfId="0" builtinId="0"/>
    <cellStyle name="Normale 2" xfId="2"/>
    <cellStyle name="Percentuale" xfId="3" builtinId="5"/>
  </cellStyles>
  <dxfs count="5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9" formatCode="0.000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9" formatCode="0.000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9" formatCode="0.000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165" formatCode="_-[$€-410]\ * #,##0.00_-;\-[$€-410]\ * #,##0.00_-;_-[$€-410]\ 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Trebuchet MS"/>
        <scheme val="none"/>
      </font>
      <numFmt numFmtId="169" formatCode="0.00000"/>
      <fill>
        <patternFill patternType="solid">
          <fgColor indexed="64"/>
          <bgColor rgb="FFFFC0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Trebuchet MS"/>
        <scheme val="none"/>
      </font>
      <numFmt numFmtId="169" formatCode="0.00000"/>
      <fill>
        <patternFill patternType="none">
          <fgColor indexed="64"/>
          <bgColor auto="1"/>
        </patternFill>
      </fill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Trebuchet MS"/>
        <scheme val="none"/>
      </font>
      <numFmt numFmtId="169" formatCode="0.00000"/>
      <fill>
        <patternFill patternType="solid">
          <fgColor indexed="64"/>
          <bgColor rgb="FFFFC000"/>
        </patternFill>
      </fill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Trebuchet MS"/>
        <scheme val="none"/>
      </font>
      <fill>
        <patternFill patternType="solid">
          <fgColor indexed="64"/>
          <bgColor rgb="FFFFC000"/>
        </patternFill>
      </fill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Trebuchet MS"/>
        <scheme val="none"/>
      </font>
      <numFmt numFmtId="14" formatCode="0.00%"/>
      <fill>
        <patternFill patternType="none">
          <fgColor indexed="64"/>
          <bgColor auto="1"/>
        </patternFill>
      </fill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Trebuchet MS"/>
        <scheme val="none"/>
      </font>
      <fill>
        <patternFill patternType="solid">
          <fgColor indexed="64"/>
          <bgColor rgb="FFFFC0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/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Trebuchet MS"/>
        <scheme val="none"/>
      </font>
      <numFmt numFmtId="0" formatCode="General"/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Trebuchet MS"/>
        <scheme val="none"/>
      </font>
      <fill>
        <patternFill patternType="solid">
          <fgColor indexed="64"/>
          <bgColor rgb="FFFFC0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Trebuchet MS"/>
        <scheme val="none"/>
      </font>
      <fill>
        <patternFill patternType="solid">
          <fgColor indexed="64"/>
          <bgColor rgb="FFFFC0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Trebuchet MS"/>
        <scheme val="none"/>
      </font>
      <fill>
        <patternFill patternType="solid">
          <fgColor indexed="64"/>
          <bgColor rgb="FFFFC0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Trebuchet MS"/>
        <scheme val="none"/>
      </font>
      <fill>
        <patternFill patternType="solid">
          <fgColor indexed="64"/>
          <bgColor rgb="FFFFC0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Trebuchet MS"/>
        <scheme val="none"/>
      </font>
      <fill>
        <patternFill patternType="solid">
          <fgColor indexed="64"/>
          <bgColor rgb="FFFFC0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Trebuchet MS"/>
        <scheme val="none"/>
      </font>
      <fill>
        <patternFill patternType="solid">
          <fgColor indexed="64"/>
          <bgColor rgb="FFFFC000"/>
        </patternFill>
      </fill>
      <border diagonalUp="0" diagonalDown="0">
        <left/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165" formatCode="_-[$€-410]\ * #,##0.00_-;\-[$€-410]\ * #,##0.00_-;_-[$€-410]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166" formatCode="_-[$€-410]\ * #,##0.0000_-;\-[$€-410]\ * #,##0.0000_-;_-[$€-410]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164" formatCode="_-* #,##0_-;\-* #,##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sz val="10"/>
        <color auto="1"/>
      </font>
      <protection locked="1" hidden="1"/>
    </dxf>
    <dxf>
      <border outline="0">
        <top style="medium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Trebuchet MS"/>
        <scheme val="none"/>
      </font>
      <fill>
        <patternFill patternType="none">
          <fgColor indexed="64"/>
          <bgColor auto="1"/>
        </patternFill>
      </fill>
      <protection locked="1" hidden="1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1"/>
    </dxf>
    <dxf>
      <fill>
        <patternFill>
          <bgColor rgb="FFFFFF00"/>
        </patternFill>
      </fill>
    </dxf>
    <dxf>
      <font>
        <b/>
        <i val="0"/>
        <strike val="0"/>
      </font>
    </dxf>
  </dxfs>
  <tableStyles count="1" defaultTableStyle="Stile tabella 1" defaultPivotStyle="PivotStyleLight16">
    <tableStyle name="Stile tabella 1" pivot="0" count="1">
      <tableStyleElement type="totalRow" dxfId="5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a1" displayName="Tabella1" ref="B2:X68" totalsRowCount="1" headerRowDxfId="51" dataDxfId="49" totalsRowDxfId="47" headerRowBorderDxfId="50" tableBorderDxfId="48" totalsRowBorderDxfId="46">
  <autoFilter ref="B2:X67"/>
  <sortState ref="B3:AK67">
    <sortCondition ref="C3:C67"/>
    <sortCondition ref="E3:E67"/>
    <sortCondition ref="F3:F67"/>
  </sortState>
  <tableColumns count="23">
    <tableColumn id="19" name="CIG" dataDxfId="45" totalsRowDxfId="22"/>
    <tableColumn id="6" name="Lotto" dataDxfId="44" totalsRowDxfId="21"/>
    <tableColumn id="8" name="Descrizione" dataDxfId="43" totalsRowDxfId="20"/>
    <tableColumn id="9" name="Confezionamento" dataDxfId="42" totalsRowDxfId="19"/>
    <tableColumn id="10" name="Unità di Misura" dataDxfId="41" totalsRowDxfId="18"/>
    <tableColumn id="45" name="Fabbisogno quadriennale" dataDxfId="40" totalsRowDxfId="17"/>
    <tableColumn id="15" name="Prezzo a base d'asta (per u.m.)" dataDxfId="39" totalsRowDxfId="16"/>
    <tableColumn id="16" name="Importo presunto quadriennale" totalsRowFunction="sum" dataDxfId="38" totalsRowDxfId="15">
      <calculatedColumnFormula>Tabella1[[#This Row],[Fabbisogno quadriennale]]*Tabella1[[#This Row],[Prezzo a base d''asta (per u.m.)]]</calculatedColumnFormula>
    </tableColumn>
    <tableColumn id="18" name="LOTTO OFFERTO2" dataDxfId="37" totalsRowDxfId="14"/>
    <tableColumn id="26" name="Nome commerciale prodotto offerto" dataDxfId="36" totalsRowDxfId="13"/>
    <tableColumn id="30" name="Codice prodotto del fornitore" dataDxfId="35" totalsRowDxfId="12"/>
    <tableColumn id="22" name="Codice AIC (per SM)" dataDxfId="34" totalsRowDxfId="11"/>
    <tableColumn id="31" name="Codice CND (per DM) / codice ATC (per SM)" dataDxfId="33" totalsRowDxfId="10"/>
    <tableColumn id="32" name="Codice RDM (per DM)" dataDxfId="32" totalsRowDxfId="9"/>
    <tableColumn id="33" name="Codice Paraf" dataDxfId="31" totalsRowDxfId="8"/>
    <tableColumn id="25" name="Ragione Sociale ditta produttrice3" dataDxfId="30" totalsRowDxfId="7"/>
    <tableColumn id="43" name="Confezionamento secondario1" dataDxfId="29" totalsRowDxfId="6"/>
    <tableColumn id="35" name="Confezionamento primario2" dataDxfId="28" totalsRowDxfId="5"/>
    <tableColumn id="36" name="Prezzo al pubblico (per SM) o di listino per u.m. senza IVA" dataDxfId="23" totalsRowDxfId="4"/>
    <tableColumn id="37" name="Prezzo offerto per u.m. senza IVA" dataDxfId="25" totalsRowDxfId="3"/>
    <tableColumn id="38" name="Sconto su prezzo al pubblico" dataDxfId="27" totalsRowDxfId="2">
      <calculatedColumnFormula>IFERROR(1-Tabella1[[#This Row],[Prezzo offerto per u.m. senza IVA]]/Tabella1[[#This Row],[Prezzo al pubblico (per SM) o di listino per u.m. senza IVA]],0)</calculatedColumnFormula>
    </tableColumn>
    <tableColumn id="40" name="Valore complessivo fornitura IVA esclusa" dataDxfId="24" totalsRowDxfId="1">
      <calculatedColumnFormula>Tabella1[[#This Row],[Prezzo offerto per u.m. senza IVA]]*Tabella1[[#This Row],[Fabbisogno quadriennale]]</calculatedColumnFormula>
    </tableColumn>
    <tableColumn id="41" name="Aliquota IVA" dataDxfId="26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X74"/>
  <sheetViews>
    <sheetView showGridLines="0" showZeros="0" tabSelected="1" topLeftCell="E1" zoomScale="85" zoomScaleNormal="85" zoomScaleSheetLayoutView="70" workbookViewId="0">
      <selection activeCell="V5" sqref="V5"/>
    </sheetView>
  </sheetViews>
  <sheetFormatPr defaultRowHeight="15" x14ac:dyDescent="0.2"/>
  <cols>
    <col min="1" max="1" width="3.5703125" style="2" customWidth="1"/>
    <col min="2" max="2" width="11.28515625" style="2" bestFit="1" customWidth="1"/>
    <col min="3" max="3" width="6.85546875" style="2" customWidth="1"/>
    <col min="4" max="4" width="36.42578125" style="2" customWidth="1"/>
    <col min="5" max="5" width="20.42578125" style="2" customWidth="1"/>
    <col min="6" max="6" width="13.7109375" style="2" customWidth="1"/>
    <col min="7" max="7" width="16.85546875" style="2" customWidth="1"/>
    <col min="8" max="8" width="12.85546875" style="2" customWidth="1"/>
    <col min="9" max="9" width="20.42578125" style="2" customWidth="1"/>
    <col min="10" max="10" width="20" style="2" hidden="1" customWidth="1"/>
    <col min="11" max="11" width="30.42578125" style="49" hidden="1" customWidth="1"/>
    <col min="12" max="13" width="22.28515625" style="49" hidden="1" customWidth="1"/>
    <col min="14" max="15" width="22.28515625" style="2" hidden="1" customWidth="1"/>
    <col min="16" max="17" width="20" style="2" hidden="1" customWidth="1"/>
    <col min="18" max="18" width="17.5703125" style="2" customWidth="1"/>
    <col min="19" max="19" width="17.28515625" style="2" customWidth="1"/>
    <col min="20" max="20" width="24" style="60" bestFit="1" customWidth="1"/>
    <col min="21" max="21" width="16.7109375" style="60" customWidth="1"/>
    <col min="22" max="22" width="10.7109375" style="2" customWidth="1"/>
    <col min="23" max="23" width="16.7109375" style="60" customWidth="1"/>
    <col min="24" max="24" width="9.140625" style="2" customWidth="1"/>
    <col min="25" max="25" width="11.28515625" style="2" customWidth="1"/>
    <col min="26" max="16384" width="9.140625" style="2"/>
  </cols>
  <sheetData>
    <row r="1" spans="2:24" x14ac:dyDescent="0.2">
      <c r="K1" s="2"/>
      <c r="L1" s="2"/>
      <c r="M1" s="2"/>
    </row>
    <row r="2" spans="2:24" ht="60" x14ac:dyDescent="0.2">
      <c r="B2" s="20" t="s">
        <v>8</v>
      </c>
      <c r="C2" s="20" t="s">
        <v>1</v>
      </c>
      <c r="D2" s="20" t="s">
        <v>7</v>
      </c>
      <c r="E2" s="20" t="s">
        <v>115</v>
      </c>
      <c r="F2" s="20" t="s">
        <v>116</v>
      </c>
      <c r="G2" s="20" t="s">
        <v>121</v>
      </c>
      <c r="H2" s="20" t="s">
        <v>128</v>
      </c>
      <c r="I2" s="20" t="s">
        <v>131</v>
      </c>
      <c r="J2" s="20" t="s">
        <v>132</v>
      </c>
      <c r="K2" s="21" t="s">
        <v>118</v>
      </c>
      <c r="L2" s="20" t="s">
        <v>136</v>
      </c>
      <c r="M2" s="20" t="s">
        <v>135</v>
      </c>
      <c r="N2" s="20" t="s">
        <v>124</v>
      </c>
      <c r="O2" s="20" t="s">
        <v>122</v>
      </c>
      <c r="P2" s="20" t="s">
        <v>134</v>
      </c>
      <c r="Q2" s="21" t="s">
        <v>133</v>
      </c>
      <c r="R2" s="20" t="s">
        <v>140</v>
      </c>
      <c r="S2" s="20" t="s">
        <v>143</v>
      </c>
      <c r="T2" s="61" t="s">
        <v>123</v>
      </c>
      <c r="U2" s="61" t="s">
        <v>125</v>
      </c>
      <c r="V2" s="20" t="s">
        <v>138</v>
      </c>
      <c r="W2" s="61" t="s">
        <v>126</v>
      </c>
      <c r="X2" s="20" t="s">
        <v>117</v>
      </c>
    </row>
    <row r="3" spans="2:24" s="30" customFormat="1" ht="60" x14ac:dyDescent="0.2">
      <c r="B3" s="22" t="s">
        <v>144</v>
      </c>
      <c r="C3" s="7">
        <v>1</v>
      </c>
      <c r="D3" s="2" t="s">
        <v>100</v>
      </c>
      <c r="E3" s="2" t="s">
        <v>61</v>
      </c>
      <c r="F3" s="2" t="s">
        <v>3</v>
      </c>
      <c r="G3" s="23">
        <v>1376</v>
      </c>
      <c r="H3" s="24">
        <v>12</v>
      </c>
      <c r="I3" s="25">
        <f>Tabella1[[#This Row],[Fabbisogno quadriennale]]*Tabella1[[#This Row],[Prezzo a base d''asta (per u.m.)]]</f>
        <v>16512</v>
      </c>
      <c r="J3" s="26"/>
      <c r="K3" s="27"/>
      <c r="L3" s="27"/>
      <c r="M3" s="27"/>
      <c r="N3" s="27"/>
      <c r="O3" s="27"/>
      <c r="P3" s="27"/>
      <c r="Q3" s="28"/>
      <c r="R3" s="8"/>
      <c r="S3" s="9"/>
      <c r="T3" s="68"/>
      <c r="U3" s="62"/>
      <c r="V3" s="29">
        <f>IFERROR(1-Tabella1[[#This Row],[Prezzo offerto per u.m. senza IVA]]/Tabella1[[#This Row],[Prezzo al pubblico (per SM) o di listino per u.m. senza IVA]],0)</f>
        <v>0</v>
      </c>
      <c r="W3" s="67">
        <f>Tabella1[[#This Row],[Prezzo offerto per u.m. senza IVA]]*Tabella1[[#This Row],[Fabbisogno quadriennale]]</f>
        <v>0</v>
      </c>
      <c r="X3" s="16"/>
    </row>
    <row r="4" spans="2:24" s="30" customFormat="1" ht="60" x14ac:dyDescent="0.2">
      <c r="B4" s="22" t="s">
        <v>145</v>
      </c>
      <c r="C4" s="7">
        <v>2</v>
      </c>
      <c r="D4" s="2" t="s">
        <v>101</v>
      </c>
      <c r="E4" s="2" t="s">
        <v>62</v>
      </c>
      <c r="F4" s="2" t="s">
        <v>4</v>
      </c>
      <c r="G4" s="23">
        <v>1960</v>
      </c>
      <c r="H4" s="24">
        <v>18</v>
      </c>
      <c r="I4" s="25">
        <f>Tabella1[[#This Row],[Fabbisogno quadriennale]]*Tabella1[[#This Row],[Prezzo a base d''asta (per u.m.)]]</f>
        <v>35280</v>
      </c>
      <c r="J4" s="31"/>
      <c r="K4" s="32"/>
      <c r="L4" s="32"/>
      <c r="M4" s="32"/>
      <c r="N4" s="32"/>
      <c r="O4" s="32"/>
      <c r="P4" s="32"/>
      <c r="Q4" s="33"/>
      <c r="R4" s="10"/>
      <c r="S4" s="11"/>
      <c r="T4" s="69"/>
      <c r="U4" s="63"/>
      <c r="V4" s="34">
        <f>IFERROR(1-Tabella1[[#This Row],[Prezzo offerto per u.m. senza IVA]]/Tabella1[[#This Row],[Prezzo al pubblico (per SM) o di listino per u.m. senza IVA]],0)</f>
        <v>0</v>
      </c>
      <c r="W4" s="67">
        <f>Tabella1[[#This Row],[Prezzo offerto per u.m. senza IVA]]*Tabella1[[#This Row],[Fabbisogno quadriennale]]</f>
        <v>0</v>
      </c>
      <c r="X4" s="17"/>
    </row>
    <row r="5" spans="2:24" s="30" customFormat="1" ht="60" x14ac:dyDescent="0.2">
      <c r="B5" s="22" t="s">
        <v>146</v>
      </c>
      <c r="C5" s="7">
        <v>3</v>
      </c>
      <c r="D5" s="2" t="s">
        <v>6</v>
      </c>
      <c r="E5" s="2" t="s">
        <v>63</v>
      </c>
      <c r="F5" s="2" t="s">
        <v>64</v>
      </c>
      <c r="G5" s="23">
        <v>101720</v>
      </c>
      <c r="H5" s="24">
        <v>0.92</v>
      </c>
      <c r="I5" s="25">
        <f>Tabella1[[#This Row],[Fabbisogno quadriennale]]*Tabella1[[#This Row],[Prezzo a base d''asta (per u.m.)]]</f>
        <v>93582.400000000009</v>
      </c>
      <c r="J5" s="31"/>
      <c r="K5" s="32"/>
      <c r="L5" s="32"/>
      <c r="M5" s="32"/>
      <c r="N5" s="32"/>
      <c r="O5" s="32"/>
      <c r="P5" s="32"/>
      <c r="Q5" s="33"/>
      <c r="R5" s="10"/>
      <c r="S5" s="11"/>
      <c r="T5" s="69"/>
      <c r="U5" s="63"/>
      <c r="V5" s="34">
        <f>IFERROR(1-Tabella1[[#This Row],[Prezzo offerto per u.m. senza IVA]]/Tabella1[[#This Row],[Prezzo al pubblico (per SM) o di listino per u.m. senza IVA]],0)</f>
        <v>0</v>
      </c>
      <c r="W5" s="67">
        <f>Tabella1[[#This Row],[Prezzo offerto per u.m. senza IVA]]*Tabella1[[#This Row],[Fabbisogno quadriennale]]</f>
        <v>0</v>
      </c>
      <c r="X5" s="17"/>
    </row>
    <row r="6" spans="2:24" ht="75" x14ac:dyDescent="0.2">
      <c r="B6" s="22" t="s">
        <v>147</v>
      </c>
      <c r="C6" s="7">
        <v>4</v>
      </c>
      <c r="D6" s="2" t="s">
        <v>68</v>
      </c>
      <c r="E6" s="2" t="s">
        <v>39</v>
      </c>
      <c r="F6" s="2" t="s">
        <v>3</v>
      </c>
      <c r="G6" s="23">
        <v>28856</v>
      </c>
      <c r="H6" s="24">
        <v>1.5</v>
      </c>
      <c r="I6" s="25">
        <f>Tabella1[[#This Row],[Fabbisogno quadriennale]]*Tabella1[[#This Row],[Prezzo a base d''asta (per u.m.)]]</f>
        <v>43284</v>
      </c>
      <c r="J6" s="35"/>
      <c r="K6" s="36"/>
      <c r="L6" s="36"/>
      <c r="M6" s="36"/>
      <c r="N6" s="36"/>
      <c r="O6" s="36"/>
      <c r="P6" s="36"/>
      <c r="Q6" s="37"/>
      <c r="R6" s="12"/>
      <c r="S6" s="13"/>
      <c r="T6" s="70"/>
      <c r="U6" s="64"/>
      <c r="V6" s="38">
        <f>IFERROR(1-Tabella1[[#This Row],[Prezzo offerto per u.m. senza IVA]]/Tabella1[[#This Row],[Prezzo al pubblico (per SM) o di listino per u.m. senza IVA]],0)</f>
        <v>0</v>
      </c>
      <c r="W6" s="60">
        <f>Tabella1[[#This Row],[Prezzo offerto per u.m. senza IVA]]*Tabella1[[#This Row],[Fabbisogno quadriennale]]</f>
        <v>0</v>
      </c>
      <c r="X6" s="18"/>
    </row>
    <row r="7" spans="2:24" s="30" customFormat="1" ht="60" x14ac:dyDescent="0.2">
      <c r="B7" s="1" t="s">
        <v>148</v>
      </c>
      <c r="C7" s="7">
        <v>5</v>
      </c>
      <c r="D7" s="2" t="s">
        <v>13</v>
      </c>
      <c r="E7" s="2" t="s">
        <v>43</v>
      </c>
      <c r="F7" s="2" t="s">
        <v>2</v>
      </c>
      <c r="G7" s="39">
        <v>359760</v>
      </c>
      <c r="H7" s="40">
        <v>0.3</v>
      </c>
      <c r="I7" s="25">
        <f>Tabella1[[#This Row],[Fabbisogno quadriennale]]*Tabella1[[#This Row],[Prezzo a base d''asta (per u.m.)]]</f>
        <v>107928</v>
      </c>
      <c r="J7" s="31"/>
      <c r="K7" s="32"/>
      <c r="L7" s="32"/>
      <c r="M7" s="32"/>
      <c r="N7" s="32"/>
      <c r="O7" s="32"/>
      <c r="P7" s="32"/>
      <c r="Q7" s="33"/>
      <c r="R7" s="10"/>
      <c r="S7" s="11"/>
      <c r="T7" s="69"/>
      <c r="U7" s="63"/>
      <c r="V7" s="34">
        <f>IFERROR(1-Tabella1[[#This Row],[Prezzo offerto per u.m. senza IVA]]/Tabella1[[#This Row],[Prezzo al pubblico (per SM) o di listino per u.m. senza IVA]],0)</f>
        <v>0</v>
      </c>
      <c r="W7" s="67">
        <f>Tabella1[[#This Row],[Prezzo offerto per u.m. senza IVA]]*Tabella1[[#This Row],[Fabbisogno quadriennale]]</f>
        <v>0</v>
      </c>
      <c r="X7" s="17"/>
    </row>
    <row r="8" spans="2:24" ht="45" x14ac:dyDescent="0.2">
      <c r="B8" s="22" t="s">
        <v>149</v>
      </c>
      <c r="C8" s="7">
        <v>6</v>
      </c>
      <c r="D8" s="2" t="s">
        <v>14</v>
      </c>
      <c r="E8" s="2" t="s">
        <v>42</v>
      </c>
      <c r="F8" s="2" t="s">
        <v>3</v>
      </c>
      <c r="G8" s="23">
        <v>1440</v>
      </c>
      <c r="H8" s="24">
        <v>23.96</v>
      </c>
      <c r="I8" s="25">
        <f>Tabella1[[#This Row],[Fabbisogno quadriennale]]*Tabella1[[#This Row],[Prezzo a base d''asta (per u.m.)]]</f>
        <v>34502.400000000001</v>
      </c>
      <c r="J8" s="35"/>
      <c r="K8" s="36"/>
      <c r="L8" s="36"/>
      <c r="M8" s="36"/>
      <c r="N8" s="36"/>
      <c r="O8" s="36"/>
      <c r="P8" s="36"/>
      <c r="Q8" s="37"/>
      <c r="R8" s="12"/>
      <c r="S8" s="13"/>
      <c r="T8" s="70"/>
      <c r="U8" s="64"/>
      <c r="V8" s="38">
        <f>IFERROR(1-Tabella1[[#This Row],[Prezzo offerto per u.m. senza IVA]]/Tabella1[[#This Row],[Prezzo al pubblico (per SM) o di listino per u.m. senza IVA]],0)</f>
        <v>0</v>
      </c>
      <c r="W8" s="60">
        <f>Tabella1[[#This Row],[Prezzo offerto per u.m. senza IVA]]*Tabella1[[#This Row],[Fabbisogno quadriennale]]</f>
        <v>0</v>
      </c>
      <c r="X8" s="18"/>
    </row>
    <row r="9" spans="2:24" s="30" customFormat="1" ht="75" x14ac:dyDescent="0.2">
      <c r="B9" s="22" t="s">
        <v>150</v>
      </c>
      <c r="C9" s="7">
        <v>7</v>
      </c>
      <c r="D9" s="2" t="s">
        <v>78</v>
      </c>
      <c r="E9" s="2" t="s">
        <v>39</v>
      </c>
      <c r="F9" s="2" t="s">
        <v>3</v>
      </c>
      <c r="G9" s="39">
        <v>26840</v>
      </c>
      <c r="H9" s="24">
        <v>0.62</v>
      </c>
      <c r="I9" s="25">
        <f>Tabella1[[#This Row],[Fabbisogno quadriennale]]*Tabella1[[#This Row],[Prezzo a base d''asta (per u.m.)]]</f>
        <v>16640.8</v>
      </c>
      <c r="J9" s="31"/>
      <c r="K9" s="32"/>
      <c r="L9" s="32"/>
      <c r="M9" s="32"/>
      <c r="N9" s="32"/>
      <c r="O9" s="32"/>
      <c r="P9" s="32"/>
      <c r="Q9" s="33"/>
      <c r="R9" s="10"/>
      <c r="S9" s="11"/>
      <c r="T9" s="69"/>
      <c r="U9" s="63"/>
      <c r="V9" s="34">
        <f>IFERROR(1-Tabella1[[#This Row],[Prezzo offerto per u.m. senza IVA]]/Tabella1[[#This Row],[Prezzo al pubblico (per SM) o di listino per u.m. senza IVA]],0)</f>
        <v>0</v>
      </c>
      <c r="W9" s="67">
        <f>Tabella1[[#This Row],[Prezzo offerto per u.m. senza IVA]]*Tabella1[[#This Row],[Fabbisogno quadriennale]]</f>
        <v>0</v>
      </c>
      <c r="X9" s="17"/>
    </row>
    <row r="10" spans="2:24" ht="75" x14ac:dyDescent="0.2">
      <c r="B10" s="1" t="s">
        <v>151</v>
      </c>
      <c r="C10" s="7">
        <v>8</v>
      </c>
      <c r="D10" s="2" t="s">
        <v>79</v>
      </c>
      <c r="E10" s="2" t="s">
        <v>39</v>
      </c>
      <c r="F10" s="2" t="s">
        <v>3</v>
      </c>
      <c r="G10" s="39">
        <v>291808</v>
      </c>
      <c r="H10" s="40">
        <v>1.2</v>
      </c>
      <c r="I10" s="25">
        <f>Tabella1[[#This Row],[Fabbisogno quadriennale]]*Tabella1[[#This Row],[Prezzo a base d''asta (per u.m.)]]</f>
        <v>350169.59999999998</v>
      </c>
      <c r="J10" s="35"/>
      <c r="K10" s="36"/>
      <c r="L10" s="36"/>
      <c r="M10" s="36"/>
      <c r="N10" s="36"/>
      <c r="O10" s="36"/>
      <c r="P10" s="36"/>
      <c r="Q10" s="37"/>
      <c r="R10" s="12"/>
      <c r="S10" s="13"/>
      <c r="T10" s="70"/>
      <c r="U10" s="64"/>
      <c r="V10" s="38">
        <f>IFERROR(1-Tabella1[[#This Row],[Prezzo offerto per u.m. senza IVA]]/Tabella1[[#This Row],[Prezzo al pubblico (per SM) o di listino per u.m. senza IVA]],0)</f>
        <v>0</v>
      </c>
      <c r="W10" s="60">
        <f>Tabella1[[#This Row],[Prezzo offerto per u.m. senza IVA]]*Tabella1[[#This Row],[Fabbisogno quadriennale]]</f>
        <v>0</v>
      </c>
      <c r="X10" s="18"/>
    </row>
    <row r="11" spans="2:24" s="30" customFormat="1" ht="45" x14ac:dyDescent="0.2">
      <c r="B11" s="22">
        <v>6023471583</v>
      </c>
      <c r="C11" s="7">
        <v>9</v>
      </c>
      <c r="D11" s="2" t="s">
        <v>15</v>
      </c>
      <c r="E11" s="2" t="s">
        <v>4</v>
      </c>
      <c r="F11" s="2" t="s">
        <v>4</v>
      </c>
      <c r="G11" s="39">
        <v>14876</v>
      </c>
      <c r="H11" s="24">
        <v>0.7</v>
      </c>
      <c r="I11" s="25">
        <f>Tabella1[[#This Row],[Fabbisogno quadriennale]]*Tabella1[[#This Row],[Prezzo a base d''asta (per u.m.)]]</f>
        <v>10413.199999999999</v>
      </c>
      <c r="J11" s="31"/>
      <c r="K11" s="32"/>
      <c r="L11" s="32"/>
      <c r="M11" s="32"/>
      <c r="N11" s="32"/>
      <c r="O11" s="32"/>
      <c r="P11" s="32"/>
      <c r="Q11" s="33"/>
      <c r="R11" s="10"/>
      <c r="S11" s="11"/>
      <c r="T11" s="69"/>
      <c r="U11" s="63"/>
      <c r="V11" s="34">
        <f>IFERROR(1-Tabella1[[#This Row],[Prezzo offerto per u.m. senza IVA]]/Tabella1[[#This Row],[Prezzo al pubblico (per SM) o di listino per u.m. senza IVA]],0)</f>
        <v>0</v>
      </c>
      <c r="W11" s="67">
        <f>Tabella1[[#This Row],[Prezzo offerto per u.m. senza IVA]]*Tabella1[[#This Row],[Fabbisogno quadriennale]]</f>
        <v>0</v>
      </c>
      <c r="X11" s="17"/>
    </row>
    <row r="12" spans="2:24" s="30" customFormat="1" ht="45" x14ac:dyDescent="0.2">
      <c r="B12" s="22" t="s">
        <v>152</v>
      </c>
      <c r="C12" s="7">
        <v>10</v>
      </c>
      <c r="D12" s="2" t="s">
        <v>16</v>
      </c>
      <c r="E12" s="2" t="s">
        <v>4</v>
      </c>
      <c r="F12" s="2" t="s">
        <v>4</v>
      </c>
      <c r="G12" s="39">
        <v>34612</v>
      </c>
      <c r="H12" s="24">
        <v>2</v>
      </c>
      <c r="I12" s="25">
        <f>Tabella1[[#This Row],[Fabbisogno quadriennale]]*Tabella1[[#This Row],[Prezzo a base d''asta (per u.m.)]]</f>
        <v>69224</v>
      </c>
      <c r="J12" s="31"/>
      <c r="K12" s="32"/>
      <c r="L12" s="32"/>
      <c r="M12" s="32"/>
      <c r="N12" s="32"/>
      <c r="O12" s="32"/>
      <c r="P12" s="32"/>
      <c r="Q12" s="33"/>
      <c r="R12" s="10"/>
      <c r="S12" s="11"/>
      <c r="T12" s="69"/>
      <c r="U12" s="63"/>
      <c r="V12" s="34">
        <f>IFERROR(1-Tabella1[[#This Row],[Prezzo offerto per u.m. senza IVA]]/Tabella1[[#This Row],[Prezzo al pubblico (per SM) o di listino per u.m. senza IVA]],0)</f>
        <v>0</v>
      </c>
      <c r="W12" s="67">
        <f>Tabella1[[#This Row],[Prezzo offerto per u.m. senza IVA]]*Tabella1[[#This Row],[Fabbisogno quadriennale]]</f>
        <v>0</v>
      </c>
      <c r="X12" s="17"/>
    </row>
    <row r="13" spans="2:24" s="30" customFormat="1" ht="75" x14ac:dyDescent="0.2">
      <c r="B13" s="22" t="s">
        <v>153</v>
      </c>
      <c r="C13" s="7">
        <v>11</v>
      </c>
      <c r="D13" s="2" t="s">
        <v>80</v>
      </c>
      <c r="E13" s="2" t="s">
        <v>39</v>
      </c>
      <c r="F13" s="2" t="s">
        <v>3</v>
      </c>
      <c r="G13" s="39">
        <v>17840</v>
      </c>
      <c r="H13" s="24">
        <v>1.0900000000000001</v>
      </c>
      <c r="I13" s="25">
        <f>Tabella1[[#This Row],[Fabbisogno quadriennale]]*Tabella1[[#This Row],[Prezzo a base d''asta (per u.m.)]]</f>
        <v>19445.600000000002</v>
      </c>
      <c r="J13" s="31"/>
      <c r="K13" s="32"/>
      <c r="L13" s="32"/>
      <c r="M13" s="32"/>
      <c r="N13" s="32"/>
      <c r="O13" s="32"/>
      <c r="P13" s="32"/>
      <c r="Q13" s="33"/>
      <c r="R13" s="10"/>
      <c r="S13" s="11"/>
      <c r="T13" s="69"/>
      <c r="U13" s="63"/>
      <c r="V13" s="34">
        <f>IFERROR(1-Tabella1[[#This Row],[Prezzo offerto per u.m. senza IVA]]/Tabella1[[#This Row],[Prezzo al pubblico (per SM) o di listino per u.m. senza IVA]],0)</f>
        <v>0</v>
      </c>
      <c r="W13" s="67">
        <f>Tabella1[[#This Row],[Prezzo offerto per u.m. senza IVA]]*Tabella1[[#This Row],[Fabbisogno quadriennale]]</f>
        <v>0</v>
      </c>
      <c r="X13" s="17"/>
    </row>
    <row r="14" spans="2:24" s="30" customFormat="1" ht="75" x14ac:dyDescent="0.2">
      <c r="B14" s="22" t="s">
        <v>154</v>
      </c>
      <c r="C14" s="7">
        <v>12</v>
      </c>
      <c r="D14" s="2" t="s">
        <v>17</v>
      </c>
      <c r="E14" s="2" t="s">
        <v>45</v>
      </c>
      <c r="F14" s="2" t="s">
        <v>3</v>
      </c>
      <c r="G14" s="39">
        <v>16324</v>
      </c>
      <c r="H14" s="24">
        <v>0.9</v>
      </c>
      <c r="I14" s="25">
        <f>Tabella1[[#This Row],[Fabbisogno quadriennale]]*Tabella1[[#This Row],[Prezzo a base d''asta (per u.m.)]]</f>
        <v>14691.6</v>
      </c>
      <c r="J14" s="31"/>
      <c r="K14" s="32"/>
      <c r="L14" s="32"/>
      <c r="M14" s="32"/>
      <c r="N14" s="32"/>
      <c r="O14" s="32"/>
      <c r="P14" s="32"/>
      <c r="Q14" s="33"/>
      <c r="R14" s="10"/>
      <c r="S14" s="11"/>
      <c r="T14" s="69"/>
      <c r="U14" s="63"/>
      <c r="V14" s="34">
        <f>IFERROR(1-Tabella1[[#This Row],[Prezzo offerto per u.m. senza IVA]]/Tabella1[[#This Row],[Prezzo al pubblico (per SM) o di listino per u.m. senza IVA]],0)</f>
        <v>0</v>
      </c>
      <c r="W14" s="67">
        <f>Tabella1[[#This Row],[Prezzo offerto per u.m. senza IVA]]*Tabella1[[#This Row],[Fabbisogno quadriennale]]</f>
        <v>0</v>
      </c>
      <c r="X14" s="17"/>
    </row>
    <row r="15" spans="2:24" s="30" customFormat="1" ht="60" x14ac:dyDescent="0.2">
      <c r="B15" s="22">
        <v>6023506266</v>
      </c>
      <c r="C15" s="7">
        <v>13</v>
      </c>
      <c r="D15" s="2" t="s">
        <v>109</v>
      </c>
      <c r="E15" s="2" t="s">
        <v>58</v>
      </c>
      <c r="F15" s="2" t="s">
        <v>3</v>
      </c>
      <c r="G15" s="23">
        <v>13600</v>
      </c>
      <c r="H15" s="24">
        <v>2.1</v>
      </c>
      <c r="I15" s="25">
        <f>Tabella1[[#This Row],[Fabbisogno quadriennale]]*Tabella1[[#This Row],[Prezzo a base d''asta (per u.m.)]]</f>
        <v>28560</v>
      </c>
      <c r="J15" s="31"/>
      <c r="K15" s="32"/>
      <c r="L15" s="32"/>
      <c r="M15" s="32"/>
      <c r="N15" s="32"/>
      <c r="O15" s="32"/>
      <c r="P15" s="32"/>
      <c r="Q15" s="33"/>
      <c r="R15" s="10"/>
      <c r="S15" s="11"/>
      <c r="T15" s="69"/>
      <c r="U15" s="63"/>
      <c r="V15" s="34">
        <f>IFERROR(1-Tabella1[[#This Row],[Prezzo offerto per u.m. senza IVA]]/Tabella1[[#This Row],[Prezzo al pubblico (per SM) o di listino per u.m. senza IVA]],0)</f>
        <v>0</v>
      </c>
      <c r="W15" s="67">
        <f>Tabella1[[#This Row],[Prezzo offerto per u.m. senza IVA]]*Tabella1[[#This Row],[Fabbisogno quadriennale]]</f>
        <v>0</v>
      </c>
      <c r="X15" s="17"/>
    </row>
    <row r="16" spans="2:24" s="30" customFormat="1" ht="75" x14ac:dyDescent="0.2">
      <c r="B16" s="22" t="s">
        <v>155</v>
      </c>
      <c r="C16" s="7">
        <v>14</v>
      </c>
      <c r="D16" s="2" t="s">
        <v>18</v>
      </c>
      <c r="E16" s="2" t="s">
        <v>44</v>
      </c>
      <c r="F16" s="2" t="s">
        <v>3</v>
      </c>
      <c r="G16" s="23">
        <v>148896</v>
      </c>
      <c r="H16" s="24">
        <v>0.7</v>
      </c>
      <c r="I16" s="25">
        <f>Tabella1[[#This Row],[Fabbisogno quadriennale]]*Tabella1[[#This Row],[Prezzo a base d''asta (per u.m.)]]</f>
        <v>104227.2</v>
      </c>
      <c r="J16" s="31"/>
      <c r="K16" s="32"/>
      <c r="L16" s="32"/>
      <c r="M16" s="32"/>
      <c r="N16" s="32"/>
      <c r="O16" s="32"/>
      <c r="P16" s="32"/>
      <c r="Q16" s="33"/>
      <c r="R16" s="10"/>
      <c r="S16" s="11"/>
      <c r="T16" s="69"/>
      <c r="U16" s="63"/>
      <c r="V16" s="34">
        <f>IFERROR(1-Tabella1[[#This Row],[Prezzo offerto per u.m. senza IVA]]/Tabella1[[#This Row],[Prezzo al pubblico (per SM) o di listino per u.m. senza IVA]],0)</f>
        <v>0</v>
      </c>
      <c r="W16" s="67">
        <f>Tabella1[[#This Row],[Prezzo offerto per u.m. senza IVA]]*Tabella1[[#This Row],[Fabbisogno quadriennale]]</f>
        <v>0</v>
      </c>
      <c r="X16" s="17"/>
    </row>
    <row r="17" spans="2:24" s="30" customFormat="1" ht="45" x14ac:dyDescent="0.2">
      <c r="B17" s="22" t="s">
        <v>156</v>
      </c>
      <c r="C17" s="7">
        <v>15</v>
      </c>
      <c r="D17" s="2" t="s">
        <v>81</v>
      </c>
      <c r="E17" s="2" t="s">
        <v>46</v>
      </c>
      <c r="F17" s="2" t="s">
        <v>2</v>
      </c>
      <c r="G17" s="23">
        <v>63600</v>
      </c>
      <c r="H17" s="24">
        <v>0.08</v>
      </c>
      <c r="I17" s="25">
        <f>Tabella1[[#This Row],[Fabbisogno quadriennale]]*Tabella1[[#This Row],[Prezzo a base d''asta (per u.m.)]]</f>
        <v>5088</v>
      </c>
      <c r="J17" s="31"/>
      <c r="K17" s="32"/>
      <c r="L17" s="32"/>
      <c r="M17" s="32"/>
      <c r="N17" s="32"/>
      <c r="O17" s="32"/>
      <c r="P17" s="32"/>
      <c r="Q17" s="33"/>
      <c r="R17" s="10"/>
      <c r="S17" s="11"/>
      <c r="T17" s="69"/>
      <c r="U17" s="63"/>
      <c r="V17" s="34">
        <f>IFERROR(1-Tabella1[[#This Row],[Prezzo offerto per u.m. senza IVA]]/Tabella1[[#This Row],[Prezzo al pubblico (per SM) o di listino per u.m. senza IVA]],0)</f>
        <v>0</v>
      </c>
      <c r="W17" s="67">
        <f>Tabella1[[#This Row],[Prezzo offerto per u.m. senza IVA]]*Tabella1[[#This Row],[Fabbisogno quadriennale]]</f>
        <v>0</v>
      </c>
      <c r="X17" s="17"/>
    </row>
    <row r="18" spans="2:24" ht="60" x14ac:dyDescent="0.2">
      <c r="B18" s="22" t="s">
        <v>157</v>
      </c>
      <c r="C18" s="7">
        <v>16</v>
      </c>
      <c r="D18" s="2" t="s">
        <v>82</v>
      </c>
      <c r="E18" s="2" t="s">
        <v>41</v>
      </c>
      <c r="F18" s="2" t="s">
        <v>57</v>
      </c>
      <c r="G18" s="23">
        <v>22800</v>
      </c>
      <c r="H18" s="24">
        <v>1.8</v>
      </c>
      <c r="I18" s="25">
        <f>Tabella1[[#This Row],[Fabbisogno quadriennale]]*Tabella1[[#This Row],[Prezzo a base d''asta (per u.m.)]]</f>
        <v>41040</v>
      </c>
      <c r="J18" s="35"/>
      <c r="K18" s="36"/>
      <c r="L18" s="36"/>
      <c r="M18" s="36"/>
      <c r="N18" s="36"/>
      <c r="O18" s="36"/>
      <c r="P18" s="36"/>
      <c r="Q18" s="37"/>
      <c r="R18" s="12"/>
      <c r="S18" s="13"/>
      <c r="T18" s="70"/>
      <c r="U18" s="64"/>
      <c r="V18" s="38">
        <f>IFERROR(1-Tabella1[[#This Row],[Prezzo offerto per u.m. senza IVA]]/Tabella1[[#This Row],[Prezzo al pubblico (per SM) o di listino per u.m. senza IVA]],0)</f>
        <v>0</v>
      </c>
      <c r="W18" s="60">
        <f>Tabella1[[#This Row],[Prezzo offerto per u.m. senza IVA]]*Tabella1[[#This Row],[Fabbisogno quadriennale]]</f>
        <v>0</v>
      </c>
      <c r="X18" s="18"/>
    </row>
    <row r="19" spans="2:24" s="30" customFormat="1" ht="75" x14ac:dyDescent="0.2">
      <c r="B19" s="22" t="s">
        <v>158</v>
      </c>
      <c r="C19" s="7">
        <v>17</v>
      </c>
      <c r="D19" s="2" t="s">
        <v>83</v>
      </c>
      <c r="E19" s="2" t="s">
        <v>39</v>
      </c>
      <c r="F19" s="2" t="s">
        <v>3</v>
      </c>
      <c r="G19" s="23">
        <v>55792</v>
      </c>
      <c r="H19" s="24">
        <v>1.85</v>
      </c>
      <c r="I19" s="25">
        <f>Tabella1[[#This Row],[Fabbisogno quadriennale]]*Tabella1[[#This Row],[Prezzo a base d''asta (per u.m.)]]</f>
        <v>103215.20000000001</v>
      </c>
      <c r="J19" s="31"/>
      <c r="K19" s="32"/>
      <c r="L19" s="32"/>
      <c r="M19" s="32"/>
      <c r="N19" s="32"/>
      <c r="O19" s="32"/>
      <c r="P19" s="32"/>
      <c r="Q19" s="33"/>
      <c r="R19" s="10"/>
      <c r="S19" s="11"/>
      <c r="T19" s="69"/>
      <c r="U19" s="63"/>
      <c r="V19" s="34">
        <f>IFERROR(1-Tabella1[[#This Row],[Prezzo offerto per u.m. senza IVA]]/Tabella1[[#This Row],[Prezzo al pubblico (per SM) o di listino per u.m. senza IVA]],0)</f>
        <v>0</v>
      </c>
      <c r="W19" s="67">
        <f>Tabella1[[#This Row],[Prezzo offerto per u.m. senza IVA]]*Tabella1[[#This Row],[Fabbisogno quadriennale]]</f>
        <v>0</v>
      </c>
      <c r="X19" s="17"/>
    </row>
    <row r="20" spans="2:24" ht="75" x14ac:dyDescent="0.2">
      <c r="B20" s="22" t="s">
        <v>159</v>
      </c>
      <c r="C20" s="7">
        <v>18</v>
      </c>
      <c r="D20" s="2" t="s">
        <v>0</v>
      </c>
      <c r="E20" s="2" t="s">
        <v>39</v>
      </c>
      <c r="F20" s="2" t="s">
        <v>3</v>
      </c>
      <c r="G20" s="23">
        <v>263792</v>
      </c>
      <c r="H20" s="24">
        <v>2.4900000000000002</v>
      </c>
      <c r="I20" s="25">
        <f>Tabella1[[#This Row],[Fabbisogno quadriennale]]*Tabella1[[#This Row],[Prezzo a base d''asta (per u.m.)]]</f>
        <v>656842.08000000007</v>
      </c>
      <c r="J20" s="35"/>
      <c r="K20" s="36"/>
      <c r="L20" s="36"/>
      <c r="M20" s="36"/>
      <c r="N20" s="36"/>
      <c r="O20" s="36"/>
      <c r="P20" s="36"/>
      <c r="Q20" s="37"/>
      <c r="R20" s="12"/>
      <c r="S20" s="13"/>
      <c r="T20" s="70"/>
      <c r="U20" s="64"/>
      <c r="V20" s="38">
        <f>IFERROR(1-Tabella1[[#This Row],[Prezzo offerto per u.m. senza IVA]]/Tabella1[[#This Row],[Prezzo al pubblico (per SM) o di listino per u.m. senza IVA]],0)</f>
        <v>0</v>
      </c>
      <c r="W20" s="60">
        <f>Tabella1[[#This Row],[Prezzo offerto per u.m. senza IVA]]*Tabella1[[#This Row],[Fabbisogno quadriennale]]</f>
        <v>0</v>
      </c>
      <c r="X20" s="18"/>
    </row>
    <row r="21" spans="2:24" ht="60" x14ac:dyDescent="0.2">
      <c r="B21" s="22" t="s">
        <v>160</v>
      </c>
      <c r="C21" s="7">
        <v>19</v>
      </c>
      <c r="D21" s="2" t="s">
        <v>137</v>
      </c>
      <c r="E21" s="2" t="s">
        <v>44</v>
      </c>
      <c r="F21" s="2" t="s">
        <v>3</v>
      </c>
      <c r="G21" s="23">
        <v>22040</v>
      </c>
      <c r="H21" s="24">
        <v>1.77</v>
      </c>
      <c r="I21" s="25">
        <f>Tabella1[[#This Row],[Fabbisogno quadriennale]]*Tabella1[[#This Row],[Prezzo a base d''asta (per u.m.)]]</f>
        <v>39010.800000000003</v>
      </c>
      <c r="J21" s="35"/>
      <c r="K21" s="36"/>
      <c r="L21" s="36"/>
      <c r="M21" s="36"/>
      <c r="N21" s="36"/>
      <c r="O21" s="36"/>
      <c r="P21" s="36"/>
      <c r="Q21" s="37"/>
      <c r="R21" s="12"/>
      <c r="S21" s="13"/>
      <c r="T21" s="70"/>
      <c r="U21" s="64"/>
      <c r="V21" s="38">
        <f>IFERROR(1-Tabella1[[#This Row],[Prezzo offerto per u.m. senza IVA]]/Tabella1[[#This Row],[Prezzo al pubblico (per SM) o di listino per u.m. senza IVA]],0)</f>
        <v>0</v>
      </c>
      <c r="W21" s="60">
        <f>Tabella1[[#This Row],[Prezzo offerto per u.m. senza IVA]]*Tabella1[[#This Row],[Fabbisogno quadriennale]]</f>
        <v>0</v>
      </c>
      <c r="X21" s="18"/>
    </row>
    <row r="22" spans="2:24" ht="75" x14ac:dyDescent="0.2">
      <c r="B22" s="22" t="s">
        <v>161</v>
      </c>
      <c r="C22" s="7">
        <v>20</v>
      </c>
      <c r="D22" s="2" t="s">
        <v>19</v>
      </c>
      <c r="E22" s="2" t="s">
        <v>39</v>
      </c>
      <c r="F22" s="2" t="s">
        <v>3</v>
      </c>
      <c r="G22" s="23">
        <v>443080</v>
      </c>
      <c r="H22" s="24">
        <v>0.3</v>
      </c>
      <c r="I22" s="25">
        <f>Tabella1[[#This Row],[Fabbisogno quadriennale]]*Tabella1[[#This Row],[Prezzo a base d''asta (per u.m.)]]</f>
        <v>132924</v>
      </c>
      <c r="J22" s="35"/>
      <c r="K22" s="36"/>
      <c r="L22" s="36"/>
      <c r="M22" s="36"/>
      <c r="N22" s="36"/>
      <c r="O22" s="36"/>
      <c r="P22" s="36"/>
      <c r="Q22" s="37"/>
      <c r="R22" s="12"/>
      <c r="S22" s="13"/>
      <c r="T22" s="70"/>
      <c r="U22" s="64"/>
      <c r="V22" s="38">
        <f>IFERROR(1-Tabella1[[#This Row],[Prezzo offerto per u.m. senza IVA]]/Tabella1[[#This Row],[Prezzo al pubblico (per SM) o di listino per u.m. senza IVA]],0)</f>
        <v>0</v>
      </c>
      <c r="W22" s="60">
        <f>Tabella1[[#This Row],[Prezzo offerto per u.m. senza IVA]]*Tabella1[[#This Row],[Fabbisogno quadriennale]]</f>
        <v>0</v>
      </c>
      <c r="X22" s="18"/>
    </row>
    <row r="23" spans="2:24" s="30" customFormat="1" ht="75" x14ac:dyDescent="0.2">
      <c r="B23" s="22" t="s">
        <v>162</v>
      </c>
      <c r="C23" s="7">
        <v>21</v>
      </c>
      <c r="D23" s="2" t="s">
        <v>20</v>
      </c>
      <c r="E23" s="2" t="s">
        <v>39</v>
      </c>
      <c r="F23" s="2" t="s">
        <v>3</v>
      </c>
      <c r="G23" s="23">
        <v>121792</v>
      </c>
      <c r="H23" s="24">
        <v>0.75</v>
      </c>
      <c r="I23" s="25">
        <f>Tabella1[[#This Row],[Fabbisogno quadriennale]]*Tabella1[[#This Row],[Prezzo a base d''asta (per u.m.)]]</f>
        <v>91344</v>
      </c>
      <c r="J23" s="31"/>
      <c r="K23" s="32"/>
      <c r="L23" s="32"/>
      <c r="M23" s="32"/>
      <c r="N23" s="32"/>
      <c r="O23" s="32"/>
      <c r="P23" s="32"/>
      <c r="Q23" s="33"/>
      <c r="R23" s="10"/>
      <c r="S23" s="11"/>
      <c r="T23" s="69"/>
      <c r="U23" s="63"/>
      <c r="V23" s="34">
        <f>IFERROR(1-Tabella1[[#This Row],[Prezzo offerto per u.m. senza IVA]]/Tabella1[[#This Row],[Prezzo al pubblico (per SM) o di listino per u.m. senza IVA]],0)</f>
        <v>0</v>
      </c>
      <c r="W23" s="67">
        <f>Tabella1[[#This Row],[Prezzo offerto per u.m. senza IVA]]*Tabella1[[#This Row],[Fabbisogno quadriennale]]</f>
        <v>0</v>
      </c>
      <c r="X23" s="17"/>
    </row>
    <row r="24" spans="2:24" s="30" customFormat="1" ht="45" x14ac:dyDescent="0.2">
      <c r="B24" s="22" t="s">
        <v>163</v>
      </c>
      <c r="C24" s="7">
        <v>22</v>
      </c>
      <c r="D24" s="2" t="s">
        <v>85</v>
      </c>
      <c r="E24" s="2" t="s">
        <v>48</v>
      </c>
      <c r="F24" s="2" t="s">
        <v>114</v>
      </c>
      <c r="G24" s="23">
        <v>346728</v>
      </c>
      <c r="H24" s="24">
        <v>0.06</v>
      </c>
      <c r="I24" s="25">
        <f>Tabella1[[#This Row],[Fabbisogno quadriennale]]*Tabella1[[#This Row],[Prezzo a base d''asta (per u.m.)]]</f>
        <v>20803.68</v>
      </c>
      <c r="J24" s="31"/>
      <c r="K24" s="32"/>
      <c r="L24" s="32"/>
      <c r="M24" s="32"/>
      <c r="N24" s="32"/>
      <c r="O24" s="32"/>
      <c r="P24" s="32"/>
      <c r="Q24" s="33"/>
      <c r="R24" s="10"/>
      <c r="S24" s="11"/>
      <c r="T24" s="69"/>
      <c r="U24" s="63"/>
      <c r="V24" s="34">
        <f>IFERROR(1-Tabella1[[#This Row],[Prezzo offerto per u.m. senza IVA]]/Tabella1[[#This Row],[Prezzo al pubblico (per SM) o di listino per u.m. senza IVA]],0)</f>
        <v>0</v>
      </c>
      <c r="W24" s="67">
        <f>Tabella1[[#This Row],[Prezzo offerto per u.m. senza IVA]]*Tabella1[[#This Row],[Fabbisogno quadriennale]]</f>
        <v>0</v>
      </c>
      <c r="X24" s="17"/>
    </row>
    <row r="25" spans="2:24" s="30" customFormat="1" ht="90" x14ac:dyDescent="0.2">
      <c r="B25" s="22" t="s">
        <v>164</v>
      </c>
      <c r="C25" s="7">
        <v>23</v>
      </c>
      <c r="D25" s="2" t="s">
        <v>88</v>
      </c>
      <c r="E25" s="2" t="s">
        <v>50</v>
      </c>
      <c r="F25" s="2" t="s">
        <v>51</v>
      </c>
      <c r="G25" s="23">
        <v>1480</v>
      </c>
      <c r="H25" s="24">
        <v>5</v>
      </c>
      <c r="I25" s="25">
        <f>Tabella1[[#This Row],[Fabbisogno quadriennale]]*Tabella1[[#This Row],[Prezzo a base d''asta (per u.m.)]]</f>
        <v>7400</v>
      </c>
      <c r="J25" s="31"/>
      <c r="K25" s="32"/>
      <c r="L25" s="32"/>
      <c r="M25" s="32"/>
      <c r="N25" s="32"/>
      <c r="O25" s="32"/>
      <c r="P25" s="32"/>
      <c r="Q25" s="33"/>
      <c r="R25" s="10"/>
      <c r="S25" s="11"/>
      <c r="T25" s="69"/>
      <c r="U25" s="63"/>
      <c r="V25" s="34">
        <f>IFERROR(1-Tabella1[[#This Row],[Prezzo offerto per u.m. senza IVA]]/Tabella1[[#This Row],[Prezzo al pubblico (per SM) o di listino per u.m. senza IVA]],0)</f>
        <v>0</v>
      </c>
      <c r="W25" s="67">
        <f>Tabella1[[#This Row],[Prezzo offerto per u.m. senza IVA]]*Tabella1[[#This Row],[Fabbisogno quadriennale]]</f>
        <v>0</v>
      </c>
      <c r="X25" s="17"/>
    </row>
    <row r="26" spans="2:24" s="30" customFormat="1" ht="60" x14ac:dyDescent="0.2">
      <c r="B26" s="22">
        <v>6024056844</v>
      </c>
      <c r="C26" s="7">
        <v>24</v>
      </c>
      <c r="D26" s="2" t="s">
        <v>26</v>
      </c>
      <c r="E26" s="2" t="s">
        <v>112</v>
      </c>
      <c r="F26" s="2" t="s">
        <v>3</v>
      </c>
      <c r="G26" s="23">
        <v>38448</v>
      </c>
      <c r="H26" s="24">
        <v>1.25</v>
      </c>
      <c r="I26" s="25">
        <f>Tabella1[[#This Row],[Fabbisogno quadriennale]]*Tabella1[[#This Row],[Prezzo a base d''asta (per u.m.)]]</f>
        <v>48060</v>
      </c>
      <c r="J26" s="31"/>
      <c r="K26" s="32"/>
      <c r="L26" s="32"/>
      <c r="M26" s="32"/>
      <c r="N26" s="32"/>
      <c r="O26" s="32"/>
      <c r="P26" s="32"/>
      <c r="Q26" s="33"/>
      <c r="R26" s="10"/>
      <c r="S26" s="11"/>
      <c r="T26" s="69"/>
      <c r="U26" s="63"/>
      <c r="V26" s="34">
        <f>IFERROR(1-Tabella1[[#This Row],[Prezzo offerto per u.m. senza IVA]]/Tabella1[[#This Row],[Prezzo al pubblico (per SM) o di listino per u.m. senza IVA]],0)</f>
        <v>0</v>
      </c>
      <c r="W26" s="67">
        <f>Tabella1[[#This Row],[Prezzo offerto per u.m. senza IVA]]*Tabella1[[#This Row],[Fabbisogno quadriennale]]</f>
        <v>0</v>
      </c>
      <c r="X26" s="17"/>
    </row>
    <row r="27" spans="2:24" s="30" customFormat="1" ht="30" x14ac:dyDescent="0.2">
      <c r="B27" s="22">
        <v>6024069300</v>
      </c>
      <c r="C27" s="7">
        <v>25</v>
      </c>
      <c r="D27" s="2" t="s">
        <v>30</v>
      </c>
      <c r="E27" s="2" t="s">
        <v>3</v>
      </c>
      <c r="F27" s="2" t="s">
        <v>3</v>
      </c>
      <c r="G27" s="23">
        <v>7920</v>
      </c>
      <c r="H27" s="24">
        <v>1.44</v>
      </c>
      <c r="I27" s="25">
        <f>Tabella1[[#This Row],[Fabbisogno quadriennale]]*Tabella1[[#This Row],[Prezzo a base d''asta (per u.m.)]]</f>
        <v>11404.8</v>
      </c>
      <c r="J27" s="31"/>
      <c r="K27" s="32"/>
      <c r="L27" s="32"/>
      <c r="M27" s="32"/>
      <c r="N27" s="32"/>
      <c r="O27" s="32"/>
      <c r="P27" s="32"/>
      <c r="Q27" s="33"/>
      <c r="R27" s="10"/>
      <c r="S27" s="11"/>
      <c r="T27" s="69"/>
      <c r="U27" s="63"/>
      <c r="V27" s="34">
        <f>IFERROR(1-Tabella1[[#This Row],[Prezzo offerto per u.m. senza IVA]]/Tabella1[[#This Row],[Prezzo al pubblico (per SM) o di listino per u.m. senza IVA]],0)</f>
        <v>0</v>
      </c>
      <c r="W27" s="67">
        <f>Tabella1[[#This Row],[Prezzo offerto per u.m. senza IVA]]*Tabella1[[#This Row],[Fabbisogno quadriennale]]</f>
        <v>0</v>
      </c>
      <c r="X27" s="17"/>
    </row>
    <row r="28" spans="2:24" s="30" customFormat="1" ht="75" x14ac:dyDescent="0.2">
      <c r="B28" s="22" t="s">
        <v>165</v>
      </c>
      <c r="C28" s="7">
        <v>26</v>
      </c>
      <c r="D28" s="2" t="s">
        <v>92</v>
      </c>
      <c r="E28" s="2" t="s">
        <v>54</v>
      </c>
      <c r="F28" s="2" t="s">
        <v>55</v>
      </c>
      <c r="G28" s="23">
        <v>203000</v>
      </c>
      <c r="H28" s="24">
        <v>1.141</v>
      </c>
      <c r="I28" s="25">
        <f>Tabella1[[#This Row],[Fabbisogno quadriennale]]*Tabella1[[#This Row],[Prezzo a base d''asta (per u.m.)]]</f>
        <v>231623</v>
      </c>
      <c r="J28" s="31"/>
      <c r="K28" s="32"/>
      <c r="L28" s="32"/>
      <c r="M28" s="32"/>
      <c r="N28" s="32"/>
      <c r="O28" s="32"/>
      <c r="P28" s="32"/>
      <c r="Q28" s="33"/>
      <c r="R28" s="10"/>
      <c r="S28" s="11"/>
      <c r="T28" s="69"/>
      <c r="U28" s="63"/>
      <c r="V28" s="34">
        <f>IFERROR(1-Tabella1[[#This Row],[Prezzo offerto per u.m. senza IVA]]/Tabella1[[#This Row],[Prezzo al pubblico (per SM) o di listino per u.m. senza IVA]],0)</f>
        <v>0</v>
      </c>
      <c r="W28" s="67">
        <f>Tabella1[[#This Row],[Prezzo offerto per u.m. senza IVA]]*Tabella1[[#This Row],[Fabbisogno quadriennale]]</f>
        <v>0</v>
      </c>
      <c r="X28" s="17"/>
    </row>
    <row r="29" spans="2:24" s="30" customFormat="1" ht="75" x14ac:dyDescent="0.2">
      <c r="B29" s="22" t="s">
        <v>166</v>
      </c>
      <c r="C29" s="7">
        <v>27</v>
      </c>
      <c r="D29" s="2" t="s">
        <v>93</v>
      </c>
      <c r="E29" s="2" t="s">
        <v>54</v>
      </c>
      <c r="F29" s="2" t="s">
        <v>55</v>
      </c>
      <c r="G29" s="23">
        <v>41760</v>
      </c>
      <c r="H29" s="24">
        <v>3.53</v>
      </c>
      <c r="I29" s="25">
        <f>Tabella1[[#This Row],[Fabbisogno quadriennale]]*Tabella1[[#This Row],[Prezzo a base d''asta (per u.m.)]]</f>
        <v>147412.79999999999</v>
      </c>
      <c r="J29" s="31"/>
      <c r="K29" s="32"/>
      <c r="L29" s="32"/>
      <c r="M29" s="32"/>
      <c r="N29" s="32"/>
      <c r="O29" s="32"/>
      <c r="P29" s="32"/>
      <c r="Q29" s="33"/>
      <c r="R29" s="10"/>
      <c r="S29" s="11"/>
      <c r="T29" s="69"/>
      <c r="U29" s="63"/>
      <c r="V29" s="34">
        <f>IFERROR(1-Tabella1[[#This Row],[Prezzo offerto per u.m. senza IVA]]/Tabella1[[#This Row],[Prezzo al pubblico (per SM) o di listino per u.m. senza IVA]],0)</f>
        <v>0</v>
      </c>
      <c r="W29" s="67">
        <f>Tabella1[[#This Row],[Prezzo offerto per u.m. senza IVA]]*Tabella1[[#This Row],[Fabbisogno quadriennale]]</f>
        <v>0</v>
      </c>
      <c r="X29" s="17"/>
    </row>
    <row r="30" spans="2:24" s="30" customFormat="1" ht="75" x14ac:dyDescent="0.2">
      <c r="B30" s="22" t="s">
        <v>167</v>
      </c>
      <c r="C30" s="7">
        <v>28</v>
      </c>
      <c r="D30" s="2" t="s">
        <v>94</v>
      </c>
      <c r="E30" s="2" t="s">
        <v>54</v>
      </c>
      <c r="F30" s="2" t="s">
        <v>55</v>
      </c>
      <c r="G30" s="23">
        <v>26400</v>
      </c>
      <c r="H30" s="24">
        <v>6.98</v>
      </c>
      <c r="I30" s="25">
        <f>Tabella1[[#This Row],[Fabbisogno quadriennale]]*Tabella1[[#This Row],[Prezzo a base d''asta (per u.m.)]]</f>
        <v>184272</v>
      </c>
      <c r="J30" s="31"/>
      <c r="K30" s="32"/>
      <c r="L30" s="32"/>
      <c r="M30" s="32"/>
      <c r="N30" s="32"/>
      <c r="O30" s="32"/>
      <c r="P30" s="32"/>
      <c r="Q30" s="33"/>
      <c r="R30" s="10"/>
      <c r="S30" s="11"/>
      <c r="T30" s="69"/>
      <c r="U30" s="63"/>
      <c r="V30" s="34">
        <f>IFERROR(1-Tabella1[[#This Row],[Prezzo offerto per u.m. senza IVA]]/Tabella1[[#This Row],[Prezzo al pubblico (per SM) o di listino per u.m. senza IVA]],0)</f>
        <v>0</v>
      </c>
      <c r="W30" s="67">
        <f>Tabella1[[#This Row],[Prezzo offerto per u.m. senza IVA]]*Tabella1[[#This Row],[Fabbisogno quadriennale]]</f>
        <v>0</v>
      </c>
      <c r="X30" s="17"/>
    </row>
    <row r="31" spans="2:24" s="30" customFormat="1" ht="60" x14ac:dyDescent="0.2">
      <c r="B31" s="1" t="s">
        <v>168</v>
      </c>
      <c r="C31" s="7">
        <v>29</v>
      </c>
      <c r="D31" s="2" t="s">
        <v>75</v>
      </c>
      <c r="E31" s="2" t="s">
        <v>42</v>
      </c>
      <c r="F31" s="2" t="s">
        <v>3</v>
      </c>
      <c r="G31" s="23">
        <v>80312</v>
      </c>
      <c r="H31" s="24">
        <v>0.59</v>
      </c>
      <c r="I31" s="25">
        <f>Tabella1[[#This Row],[Fabbisogno quadriennale]]*Tabella1[[#This Row],[Prezzo a base d''asta (per u.m.)]]</f>
        <v>47384.079999999994</v>
      </c>
      <c r="J31" s="31"/>
      <c r="K31" s="32"/>
      <c r="L31" s="32"/>
      <c r="M31" s="32"/>
      <c r="N31" s="32"/>
      <c r="O31" s="32"/>
      <c r="P31" s="32"/>
      <c r="Q31" s="33"/>
      <c r="R31" s="10"/>
      <c r="S31" s="11"/>
      <c r="T31" s="69"/>
      <c r="U31" s="63"/>
      <c r="V31" s="34">
        <f>IFERROR(1-Tabella1[[#This Row],[Prezzo offerto per u.m. senza IVA]]/Tabella1[[#This Row],[Prezzo al pubblico (per SM) o di listino per u.m. senza IVA]],0)</f>
        <v>0</v>
      </c>
      <c r="W31" s="67">
        <f>Tabella1[[#This Row],[Prezzo offerto per u.m. senza IVA]]*Tabella1[[#This Row],[Fabbisogno quadriennale]]</f>
        <v>0</v>
      </c>
      <c r="X31" s="17"/>
    </row>
    <row r="32" spans="2:24" s="30" customFormat="1" ht="45" x14ac:dyDescent="0.2">
      <c r="B32" s="1">
        <v>6024130556</v>
      </c>
      <c r="C32" s="7">
        <v>30</v>
      </c>
      <c r="D32" s="2" t="s">
        <v>28</v>
      </c>
      <c r="E32" s="2" t="s">
        <v>60</v>
      </c>
      <c r="F32" s="2" t="s">
        <v>57</v>
      </c>
      <c r="G32" s="39">
        <v>77240</v>
      </c>
      <c r="H32" s="40">
        <v>1.9800000000000002</v>
      </c>
      <c r="I32" s="25">
        <f>Tabella1[[#This Row],[Fabbisogno quadriennale]]*Tabella1[[#This Row],[Prezzo a base d''asta (per u.m.)]]</f>
        <v>152935.20000000001</v>
      </c>
      <c r="J32" s="31"/>
      <c r="K32" s="32"/>
      <c r="L32" s="32"/>
      <c r="M32" s="32"/>
      <c r="N32" s="32"/>
      <c r="O32" s="32"/>
      <c r="P32" s="32"/>
      <c r="Q32" s="33"/>
      <c r="R32" s="10"/>
      <c r="S32" s="11"/>
      <c r="T32" s="69"/>
      <c r="U32" s="63"/>
      <c r="V32" s="34">
        <f>IFERROR(1-Tabella1[[#This Row],[Prezzo offerto per u.m. senza IVA]]/Tabella1[[#This Row],[Prezzo al pubblico (per SM) o di listino per u.m. senza IVA]],0)</f>
        <v>0</v>
      </c>
      <c r="W32" s="67">
        <f>Tabella1[[#This Row],[Prezzo offerto per u.m. senza IVA]]*Tabella1[[#This Row],[Fabbisogno quadriennale]]</f>
        <v>0</v>
      </c>
      <c r="X32" s="17"/>
    </row>
    <row r="33" spans="2:24" s="30" customFormat="1" ht="45" x14ac:dyDescent="0.2">
      <c r="B33" s="22" t="s">
        <v>169</v>
      </c>
      <c r="C33" s="7">
        <v>31</v>
      </c>
      <c r="D33" s="2" t="s">
        <v>66</v>
      </c>
      <c r="E33" s="2" t="s">
        <v>37</v>
      </c>
      <c r="F33" s="2" t="s">
        <v>38</v>
      </c>
      <c r="G33" s="23">
        <v>52200</v>
      </c>
      <c r="H33" s="24">
        <v>1.59</v>
      </c>
      <c r="I33" s="25">
        <f>Tabella1[[#This Row],[Fabbisogno quadriennale]]*Tabella1[[#This Row],[Prezzo a base d''asta (per u.m.)]]</f>
        <v>82998</v>
      </c>
      <c r="J33" s="31"/>
      <c r="K33" s="32"/>
      <c r="L33" s="32"/>
      <c r="M33" s="32"/>
      <c r="N33" s="32"/>
      <c r="O33" s="32"/>
      <c r="P33" s="32"/>
      <c r="Q33" s="33"/>
      <c r="R33" s="10"/>
      <c r="S33" s="11"/>
      <c r="T33" s="69"/>
      <c r="U33" s="63"/>
      <c r="V33" s="34">
        <f>IFERROR(1-Tabella1[[#This Row],[Prezzo offerto per u.m. senza IVA]]/Tabella1[[#This Row],[Prezzo al pubblico (per SM) o di listino per u.m. senza IVA]],0)</f>
        <v>0</v>
      </c>
      <c r="W33" s="67">
        <f>Tabella1[[#This Row],[Prezzo offerto per u.m. senza IVA]]*Tabella1[[#This Row],[Fabbisogno quadriennale]]</f>
        <v>0</v>
      </c>
      <c r="X33" s="17"/>
    </row>
    <row r="34" spans="2:24" s="30" customFormat="1" ht="75" x14ac:dyDescent="0.2">
      <c r="B34" s="1" t="s">
        <v>170</v>
      </c>
      <c r="C34" s="7">
        <v>32</v>
      </c>
      <c r="D34" s="2" t="s">
        <v>67</v>
      </c>
      <c r="E34" s="2" t="s">
        <v>39</v>
      </c>
      <c r="F34" s="2" t="s">
        <v>57</v>
      </c>
      <c r="G34" s="39">
        <v>40000</v>
      </c>
      <c r="H34" s="40">
        <v>1</v>
      </c>
      <c r="I34" s="25">
        <f>Tabella1[[#This Row],[Fabbisogno quadriennale]]*Tabella1[[#This Row],[Prezzo a base d''asta (per u.m.)]]</f>
        <v>40000</v>
      </c>
      <c r="J34" s="31"/>
      <c r="K34" s="32"/>
      <c r="L34" s="32"/>
      <c r="M34" s="32"/>
      <c r="N34" s="32"/>
      <c r="O34" s="32"/>
      <c r="P34" s="32"/>
      <c r="Q34" s="33"/>
      <c r="R34" s="10"/>
      <c r="S34" s="11"/>
      <c r="T34" s="69"/>
      <c r="U34" s="63"/>
      <c r="V34" s="34">
        <f>IFERROR(1-Tabella1[[#This Row],[Prezzo offerto per u.m. senza IVA]]/Tabella1[[#This Row],[Prezzo al pubblico (per SM) o di listino per u.m. senza IVA]],0)</f>
        <v>0</v>
      </c>
      <c r="W34" s="67">
        <f>Tabella1[[#This Row],[Prezzo offerto per u.m. senza IVA]]*Tabella1[[#This Row],[Fabbisogno quadriennale]]</f>
        <v>0</v>
      </c>
      <c r="X34" s="17"/>
    </row>
    <row r="35" spans="2:24" s="30" customFormat="1" ht="75" x14ac:dyDescent="0.2">
      <c r="B35" s="22">
        <v>6024165239</v>
      </c>
      <c r="C35" s="7">
        <v>33</v>
      </c>
      <c r="D35" s="2" t="s">
        <v>103</v>
      </c>
      <c r="E35" s="2" t="s">
        <v>39</v>
      </c>
      <c r="F35" s="2" t="s">
        <v>3</v>
      </c>
      <c r="G35" s="23">
        <v>2920</v>
      </c>
      <c r="H35" s="24">
        <v>6.9</v>
      </c>
      <c r="I35" s="25">
        <f>Tabella1[[#This Row],[Fabbisogno quadriennale]]*Tabella1[[#This Row],[Prezzo a base d''asta (per u.m.)]]</f>
        <v>20148</v>
      </c>
      <c r="J35" s="31"/>
      <c r="K35" s="32"/>
      <c r="L35" s="32"/>
      <c r="M35" s="32"/>
      <c r="N35" s="32"/>
      <c r="O35" s="32"/>
      <c r="P35" s="32"/>
      <c r="Q35" s="33"/>
      <c r="R35" s="10"/>
      <c r="S35" s="11"/>
      <c r="T35" s="69"/>
      <c r="U35" s="63"/>
      <c r="V35" s="34">
        <f>IFERROR(1-Tabella1[[#This Row],[Prezzo offerto per u.m. senza IVA]]/Tabella1[[#This Row],[Prezzo al pubblico (per SM) o di listino per u.m. senza IVA]],0)</f>
        <v>0</v>
      </c>
      <c r="W35" s="67">
        <f>Tabella1[[#This Row],[Prezzo offerto per u.m. senza IVA]]*Tabella1[[#This Row],[Fabbisogno quadriennale]]</f>
        <v>0</v>
      </c>
      <c r="X35" s="17"/>
    </row>
    <row r="36" spans="2:24" ht="60" x14ac:dyDescent="0.2">
      <c r="B36" s="22">
        <v>6024187460</v>
      </c>
      <c r="C36" s="7">
        <v>34</v>
      </c>
      <c r="D36" s="2" t="s">
        <v>95</v>
      </c>
      <c r="E36" s="2" t="s">
        <v>56</v>
      </c>
      <c r="F36" s="2" t="s">
        <v>3</v>
      </c>
      <c r="G36" s="23">
        <v>6520</v>
      </c>
      <c r="H36" s="24">
        <v>3.7839999999999998</v>
      </c>
      <c r="I36" s="25">
        <f>Tabella1[[#This Row],[Fabbisogno quadriennale]]*Tabella1[[#This Row],[Prezzo a base d''asta (per u.m.)]]</f>
        <v>24671.68</v>
      </c>
      <c r="J36" s="35"/>
      <c r="K36" s="36"/>
      <c r="L36" s="36"/>
      <c r="M36" s="36"/>
      <c r="N36" s="36"/>
      <c r="O36" s="36"/>
      <c r="P36" s="36"/>
      <c r="Q36" s="37"/>
      <c r="R36" s="12"/>
      <c r="S36" s="13"/>
      <c r="T36" s="70"/>
      <c r="U36" s="64"/>
      <c r="V36" s="38">
        <f>IFERROR(1-Tabella1[[#This Row],[Prezzo offerto per u.m. senza IVA]]/Tabella1[[#This Row],[Prezzo al pubblico (per SM) o di listino per u.m. senza IVA]],0)</f>
        <v>0</v>
      </c>
      <c r="W36" s="60">
        <f>Tabella1[[#This Row],[Prezzo offerto per u.m. senza IVA]]*Tabella1[[#This Row],[Fabbisogno quadriennale]]</f>
        <v>0</v>
      </c>
      <c r="X36" s="18"/>
    </row>
    <row r="37" spans="2:24" s="30" customFormat="1" ht="75" x14ac:dyDescent="0.2">
      <c r="B37" s="22" t="s">
        <v>171</v>
      </c>
      <c r="C37" s="7">
        <v>35</v>
      </c>
      <c r="D37" s="2" t="s">
        <v>129</v>
      </c>
      <c r="E37" s="2" t="s">
        <v>96</v>
      </c>
      <c r="F37" s="2" t="s">
        <v>5</v>
      </c>
      <c r="G37" s="23">
        <v>426200</v>
      </c>
      <c r="H37" s="24">
        <v>0.35</v>
      </c>
      <c r="I37" s="25">
        <f>Tabella1[[#This Row],[Fabbisogno quadriennale]]*Tabella1[[#This Row],[Prezzo a base d''asta (per u.m.)]]</f>
        <v>149170</v>
      </c>
      <c r="J37" s="31"/>
      <c r="K37" s="32"/>
      <c r="L37" s="32"/>
      <c r="M37" s="32"/>
      <c r="N37" s="32"/>
      <c r="O37" s="32"/>
      <c r="P37" s="32"/>
      <c r="Q37" s="33"/>
      <c r="R37" s="10"/>
      <c r="S37" s="11"/>
      <c r="T37" s="69"/>
      <c r="U37" s="63"/>
      <c r="V37" s="34">
        <f>IFERROR(1-Tabella1[[#This Row],[Prezzo offerto per u.m. senza IVA]]/Tabella1[[#This Row],[Prezzo al pubblico (per SM) o di listino per u.m. senza IVA]],0)</f>
        <v>0</v>
      </c>
      <c r="W37" s="67">
        <f>Tabella1[[#This Row],[Prezzo offerto per u.m. senza IVA]]*Tabella1[[#This Row],[Fabbisogno quadriennale]]</f>
        <v>0</v>
      </c>
      <c r="X37" s="17"/>
    </row>
    <row r="38" spans="2:24" s="30" customFormat="1" ht="75" x14ac:dyDescent="0.2">
      <c r="B38" s="22" t="s">
        <v>172</v>
      </c>
      <c r="C38" s="7">
        <v>36</v>
      </c>
      <c r="D38" s="2" t="s">
        <v>130</v>
      </c>
      <c r="E38" s="2" t="s">
        <v>96</v>
      </c>
      <c r="F38" s="2" t="s">
        <v>5</v>
      </c>
      <c r="G38" s="23">
        <v>1038200</v>
      </c>
      <c r="H38" s="24">
        <v>0.35</v>
      </c>
      <c r="I38" s="25">
        <f>Tabella1[[#This Row],[Fabbisogno quadriennale]]*Tabella1[[#This Row],[Prezzo a base d''asta (per u.m.)]]</f>
        <v>363370</v>
      </c>
      <c r="J38" s="31"/>
      <c r="K38" s="32"/>
      <c r="L38" s="32"/>
      <c r="M38" s="32"/>
      <c r="N38" s="32"/>
      <c r="O38" s="32"/>
      <c r="P38" s="32"/>
      <c r="Q38" s="41"/>
      <c r="R38" s="10"/>
      <c r="S38" s="11"/>
      <c r="T38" s="69"/>
      <c r="U38" s="63"/>
      <c r="V38" s="34">
        <f>IFERROR(1-Tabella1[[#This Row],[Prezzo offerto per u.m. senza IVA]]/Tabella1[[#This Row],[Prezzo al pubblico (per SM) o di listino per u.m. senza IVA]],0)</f>
        <v>0</v>
      </c>
      <c r="W38" s="67">
        <f>Tabella1[[#This Row],[Prezzo offerto per u.m. senza IVA]]*Tabella1[[#This Row],[Fabbisogno quadriennale]]</f>
        <v>0</v>
      </c>
      <c r="X38" s="17"/>
    </row>
    <row r="39" spans="2:24" s="30" customFormat="1" ht="90" x14ac:dyDescent="0.2">
      <c r="B39" s="1">
        <v>6024359251</v>
      </c>
      <c r="C39" s="7">
        <v>37</v>
      </c>
      <c r="D39" s="2" t="s">
        <v>90</v>
      </c>
      <c r="E39" s="2" t="s">
        <v>53</v>
      </c>
      <c r="F39" s="2" t="s">
        <v>9</v>
      </c>
      <c r="G39" s="39">
        <v>19680</v>
      </c>
      <c r="H39" s="40">
        <v>1.2</v>
      </c>
      <c r="I39" s="25">
        <f>Tabella1[[#This Row],[Fabbisogno quadriennale]]*Tabella1[[#This Row],[Prezzo a base d''asta (per u.m.)]]</f>
        <v>23616</v>
      </c>
      <c r="J39" s="31"/>
      <c r="K39" s="32"/>
      <c r="L39" s="32"/>
      <c r="M39" s="32"/>
      <c r="N39" s="32"/>
      <c r="O39" s="32"/>
      <c r="P39" s="32"/>
      <c r="Q39" s="33"/>
      <c r="R39" s="10"/>
      <c r="S39" s="11"/>
      <c r="T39" s="69"/>
      <c r="U39" s="63"/>
      <c r="V39" s="34">
        <f>IFERROR(1-Tabella1[[#This Row],[Prezzo offerto per u.m. senza IVA]]/Tabella1[[#This Row],[Prezzo al pubblico (per SM) o di listino per u.m. senza IVA]],0)</f>
        <v>0</v>
      </c>
      <c r="W39" s="67">
        <f>Tabella1[[#This Row],[Prezzo offerto per u.m. senza IVA]]*Tabella1[[#This Row],[Fabbisogno quadriennale]]</f>
        <v>0</v>
      </c>
      <c r="X39" s="17"/>
    </row>
    <row r="40" spans="2:24" s="30" customFormat="1" ht="75" x14ac:dyDescent="0.2">
      <c r="B40" s="22">
        <v>6024381478</v>
      </c>
      <c r="C40" s="7">
        <v>38</v>
      </c>
      <c r="D40" s="2" t="s">
        <v>97</v>
      </c>
      <c r="E40" s="2" t="s">
        <v>59</v>
      </c>
      <c r="F40" s="2" t="s">
        <v>3</v>
      </c>
      <c r="G40" s="23">
        <v>17120</v>
      </c>
      <c r="H40" s="24">
        <v>1.1000000000000001</v>
      </c>
      <c r="I40" s="25">
        <f>Tabella1[[#This Row],[Fabbisogno quadriennale]]*Tabella1[[#This Row],[Prezzo a base d''asta (per u.m.)]]</f>
        <v>18832</v>
      </c>
      <c r="J40" s="31"/>
      <c r="K40" s="32"/>
      <c r="L40" s="32"/>
      <c r="M40" s="32"/>
      <c r="N40" s="32"/>
      <c r="O40" s="32"/>
      <c r="P40" s="32"/>
      <c r="Q40" s="33"/>
      <c r="R40" s="10"/>
      <c r="S40" s="11"/>
      <c r="T40" s="69"/>
      <c r="U40" s="63"/>
      <c r="V40" s="34">
        <f>IFERROR(1-Tabella1[[#This Row],[Prezzo offerto per u.m. senza IVA]]/Tabella1[[#This Row],[Prezzo al pubblico (per SM) o di listino per u.m. senza IVA]],0)</f>
        <v>0</v>
      </c>
      <c r="W40" s="67">
        <f>Tabella1[[#This Row],[Prezzo offerto per u.m. senza IVA]]*Tabella1[[#This Row],[Fabbisogno quadriennale]]</f>
        <v>0</v>
      </c>
      <c r="X40" s="17"/>
    </row>
    <row r="41" spans="2:24" s="30" customFormat="1" ht="75" x14ac:dyDescent="0.2">
      <c r="B41" s="22">
        <v>6024399353</v>
      </c>
      <c r="C41" s="7">
        <v>39</v>
      </c>
      <c r="D41" s="2" t="s">
        <v>106</v>
      </c>
      <c r="E41" s="2" t="s">
        <v>107</v>
      </c>
      <c r="F41" s="2" t="s">
        <v>3</v>
      </c>
      <c r="G41" s="23">
        <v>3800</v>
      </c>
      <c r="H41" s="24">
        <v>1.35</v>
      </c>
      <c r="I41" s="25">
        <f>Tabella1[[#This Row],[Fabbisogno quadriennale]]*Tabella1[[#This Row],[Prezzo a base d''asta (per u.m.)]]</f>
        <v>5130</v>
      </c>
      <c r="J41" s="31"/>
      <c r="K41" s="32"/>
      <c r="L41" s="32"/>
      <c r="M41" s="32"/>
      <c r="N41" s="32"/>
      <c r="O41" s="32"/>
      <c r="P41" s="32"/>
      <c r="Q41" s="33"/>
      <c r="R41" s="10"/>
      <c r="S41" s="11"/>
      <c r="T41" s="69"/>
      <c r="U41" s="63"/>
      <c r="V41" s="34">
        <f>IFERROR(1-Tabella1[[#This Row],[Prezzo offerto per u.m. senza IVA]]/Tabella1[[#This Row],[Prezzo al pubblico (per SM) o di listino per u.m. senza IVA]],0)</f>
        <v>0</v>
      </c>
      <c r="W41" s="67">
        <f>Tabella1[[#This Row],[Prezzo offerto per u.m. senza IVA]]*Tabella1[[#This Row],[Fabbisogno quadriennale]]</f>
        <v>0</v>
      </c>
      <c r="X41" s="17"/>
    </row>
    <row r="42" spans="2:24" ht="120" x14ac:dyDescent="0.2">
      <c r="B42" s="22" t="s">
        <v>173</v>
      </c>
      <c r="C42" s="7">
        <v>40</v>
      </c>
      <c r="D42" s="2" t="s">
        <v>84</v>
      </c>
      <c r="E42" s="2" t="s">
        <v>119</v>
      </c>
      <c r="F42" s="2" t="s">
        <v>9</v>
      </c>
      <c r="G42" s="23">
        <v>59516</v>
      </c>
      <c r="H42" s="24">
        <v>1.64</v>
      </c>
      <c r="I42" s="25">
        <f>Tabella1[[#This Row],[Fabbisogno quadriennale]]*Tabella1[[#This Row],[Prezzo a base d''asta (per u.m.)]]</f>
        <v>97606.239999999991</v>
      </c>
      <c r="J42" s="31"/>
      <c r="K42" s="32"/>
      <c r="L42" s="32"/>
      <c r="M42" s="32"/>
      <c r="N42" s="32"/>
      <c r="O42" s="32"/>
      <c r="P42" s="32"/>
      <c r="Q42" s="33"/>
      <c r="R42" s="10"/>
      <c r="S42" s="11"/>
      <c r="T42" s="69"/>
      <c r="U42" s="63"/>
      <c r="V42" s="34">
        <f>IFERROR(1-Tabella1[[#This Row],[Prezzo offerto per u.m. senza IVA]]/Tabella1[[#This Row],[Prezzo al pubblico (per SM) o di listino per u.m. senza IVA]],0)</f>
        <v>0</v>
      </c>
      <c r="W42" s="67">
        <f>Tabella1[[#This Row],[Prezzo offerto per u.m. senza IVA]]*Tabella1[[#This Row],[Fabbisogno quadriennale]]</f>
        <v>0</v>
      </c>
      <c r="X42" s="17"/>
    </row>
    <row r="43" spans="2:24" s="30" customFormat="1" ht="90" x14ac:dyDescent="0.2">
      <c r="B43" s="22" t="s">
        <v>174</v>
      </c>
      <c r="C43" s="7">
        <v>41</v>
      </c>
      <c r="D43" s="2" t="s">
        <v>22</v>
      </c>
      <c r="E43" s="2" t="s">
        <v>110</v>
      </c>
      <c r="F43" s="2" t="s">
        <v>3</v>
      </c>
      <c r="G43" s="23">
        <v>22380</v>
      </c>
      <c r="H43" s="24">
        <v>35</v>
      </c>
      <c r="I43" s="25">
        <f>Tabella1[[#This Row],[Fabbisogno quadriennale]]*Tabella1[[#This Row],[Prezzo a base d''asta (per u.m.)]]</f>
        <v>783300</v>
      </c>
      <c r="J43" s="31"/>
      <c r="K43" s="32"/>
      <c r="L43" s="32"/>
      <c r="M43" s="32"/>
      <c r="N43" s="32"/>
      <c r="O43" s="32"/>
      <c r="P43" s="32"/>
      <c r="Q43" s="33"/>
      <c r="R43" s="10"/>
      <c r="S43" s="11"/>
      <c r="T43" s="69"/>
      <c r="U43" s="63"/>
      <c r="V43" s="34">
        <f>IFERROR(1-Tabella1[[#This Row],[Prezzo offerto per u.m. senza IVA]]/Tabella1[[#This Row],[Prezzo al pubblico (per SM) o di listino per u.m. senza IVA]],0)</f>
        <v>0</v>
      </c>
      <c r="W43" s="67">
        <f>Tabella1[[#This Row],[Prezzo offerto per u.m. senza IVA]]*Tabella1[[#This Row],[Fabbisogno quadriennale]]</f>
        <v>0</v>
      </c>
      <c r="X43" s="17"/>
    </row>
    <row r="44" spans="2:24" s="30" customFormat="1" ht="90" x14ac:dyDescent="0.2">
      <c r="B44" s="22" t="s">
        <v>175</v>
      </c>
      <c r="C44" s="7">
        <v>42</v>
      </c>
      <c r="D44" s="2" t="s">
        <v>23</v>
      </c>
      <c r="E44" s="2" t="s">
        <v>111</v>
      </c>
      <c r="F44" s="2" t="s">
        <v>49</v>
      </c>
      <c r="G44" s="23">
        <v>13952</v>
      </c>
      <c r="H44" s="24">
        <v>160</v>
      </c>
      <c r="I44" s="25">
        <f>Tabella1[[#This Row],[Fabbisogno quadriennale]]*Tabella1[[#This Row],[Prezzo a base d''asta (per u.m.)]]</f>
        <v>2232320</v>
      </c>
      <c r="J44" s="31"/>
      <c r="K44" s="32"/>
      <c r="L44" s="32"/>
      <c r="M44" s="32"/>
      <c r="N44" s="32"/>
      <c r="O44" s="32"/>
      <c r="P44" s="32"/>
      <c r="Q44" s="33"/>
      <c r="R44" s="10"/>
      <c r="S44" s="11"/>
      <c r="T44" s="69"/>
      <c r="U44" s="63"/>
      <c r="V44" s="34">
        <f>IFERROR(1-Tabella1[[#This Row],[Prezzo offerto per u.m. senza IVA]]/Tabella1[[#This Row],[Prezzo al pubblico (per SM) o di listino per u.m. senza IVA]],0)</f>
        <v>0</v>
      </c>
      <c r="W44" s="67">
        <f>Tabella1[[#This Row],[Prezzo offerto per u.m. senza IVA]]*Tabella1[[#This Row],[Fabbisogno quadriennale]]</f>
        <v>0</v>
      </c>
      <c r="X44" s="17"/>
    </row>
    <row r="45" spans="2:24" s="30" customFormat="1" ht="120" x14ac:dyDescent="0.2">
      <c r="B45" s="22" t="s">
        <v>176</v>
      </c>
      <c r="C45" s="7">
        <v>43</v>
      </c>
      <c r="D45" s="2" t="s">
        <v>89</v>
      </c>
      <c r="E45" s="2" t="s">
        <v>52</v>
      </c>
      <c r="F45" s="2" t="s">
        <v>105</v>
      </c>
      <c r="G45" s="23">
        <v>637440</v>
      </c>
      <c r="H45" s="24">
        <v>0.14000000000000001</v>
      </c>
      <c r="I45" s="25">
        <f>Tabella1[[#This Row],[Fabbisogno quadriennale]]*Tabella1[[#This Row],[Prezzo a base d''asta (per u.m.)]]</f>
        <v>89241.600000000006</v>
      </c>
      <c r="J45" s="35"/>
      <c r="K45" s="36"/>
      <c r="L45" s="36"/>
      <c r="M45" s="36"/>
      <c r="N45" s="36"/>
      <c r="O45" s="36"/>
      <c r="P45" s="36"/>
      <c r="Q45" s="37"/>
      <c r="R45" s="12"/>
      <c r="S45" s="13"/>
      <c r="T45" s="70"/>
      <c r="U45" s="64"/>
      <c r="V45" s="38">
        <f>IFERROR(1-Tabella1[[#This Row],[Prezzo offerto per u.m. senza IVA]]/Tabella1[[#This Row],[Prezzo al pubblico (per SM) o di listino per u.m. senza IVA]],0)</f>
        <v>0</v>
      </c>
      <c r="W45" s="60">
        <f>Tabella1[[#This Row],[Prezzo offerto per u.m. senza IVA]]*Tabella1[[#This Row],[Fabbisogno quadriennale]]</f>
        <v>0</v>
      </c>
      <c r="X45" s="18"/>
    </row>
    <row r="46" spans="2:24" ht="150" x14ac:dyDescent="0.2">
      <c r="B46" s="1" t="s">
        <v>177</v>
      </c>
      <c r="C46" s="7">
        <v>44</v>
      </c>
      <c r="D46" s="2" t="s">
        <v>120</v>
      </c>
      <c r="E46" s="2" t="s">
        <v>86</v>
      </c>
      <c r="F46" s="2" t="s">
        <v>105</v>
      </c>
      <c r="G46" s="39">
        <v>663000</v>
      </c>
      <c r="H46" s="24">
        <v>1</v>
      </c>
      <c r="I46" s="25">
        <f>Tabella1[[#This Row],[Fabbisogno quadriennale]]*Tabella1[[#This Row],[Prezzo a base d''asta (per u.m.)]]</f>
        <v>663000</v>
      </c>
      <c r="J46" s="31"/>
      <c r="K46" s="32"/>
      <c r="L46" s="32"/>
      <c r="M46" s="32"/>
      <c r="N46" s="32"/>
      <c r="O46" s="32"/>
      <c r="P46" s="32"/>
      <c r="Q46" s="33"/>
      <c r="R46" s="10"/>
      <c r="S46" s="11"/>
      <c r="T46" s="69"/>
      <c r="U46" s="63"/>
      <c r="V46" s="34">
        <f>IFERROR(1-Tabella1[[#This Row],[Prezzo offerto per u.m. senza IVA]]/Tabella1[[#This Row],[Prezzo al pubblico (per SM) o di listino per u.m. senza IVA]],0)</f>
        <v>0</v>
      </c>
      <c r="W46" s="67">
        <f>Tabella1[[#This Row],[Prezzo offerto per u.m. senza IVA]]*Tabella1[[#This Row],[Fabbisogno quadriennale]]</f>
        <v>0</v>
      </c>
      <c r="X46" s="17"/>
    </row>
    <row r="47" spans="2:24" s="30" customFormat="1" ht="105" x14ac:dyDescent="0.2">
      <c r="B47" s="22" t="s">
        <v>178</v>
      </c>
      <c r="C47" s="7">
        <v>45</v>
      </c>
      <c r="D47" s="2" t="s">
        <v>99</v>
      </c>
      <c r="E47" s="2" t="s">
        <v>60</v>
      </c>
      <c r="F47" s="2" t="s">
        <v>113</v>
      </c>
      <c r="G47" s="23">
        <v>6128</v>
      </c>
      <c r="H47" s="24">
        <v>240.1</v>
      </c>
      <c r="I47" s="25">
        <f>Tabella1[[#This Row],[Fabbisogno quadriennale]]*Tabella1[[#This Row],[Prezzo a base d''asta (per u.m.)]]</f>
        <v>1471332.8</v>
      </c>
      <c r="J47" s="31"/>
      <c r="K47" s="32"/>
      <c r="L47" s="32"/>
      <c r="M47" s="32"/>
      <c r="N47" s="32"/>
      <c r="O47" s="32"/>
      <c r="P47" s="32"/>
      <c r="Q47" s="33"/>
      <c r="R47" s="10"/>
      <c r="S47" s="11"/>
      <c r="T47" s="69"/>
      <c r="U47" s="63"/>
      <c r="V47" s="34">
        <f>IFERROR(1-Tabella1[[#This Row],[Prezzo offerto per u.m. senza IVA]]/Tabella1[[#This Row],[Prezzo al pubblico (per SM) o di listino per u.m. senza IVA]],0)</f>
        <v>0</v>
      </c>
      <c r="W47" s="67">
        <f>Tabella1[[#This Row],[Prezzo offerto per u.m. senza IVA]]*Tabella1[[#This Row],[Fabbisogno quadriennale]]</f>
        <v>0</v>
      </c>
      <c r="X47" s="17"/>
    </row>
    <row r="48" spans="2:24" s="30" customFormat="1" ht="210" x14ac:dyDescent="0.2">
      <c r="B48" s="1">
        <v>6024538607</v>
      </c>
      <c r="C48" s="7">
        <v>46</v>
      </c>
      <c r="D48" s="2" t="s">
        <v>24</v>
      </c>
      <c r="E48" s="2" t="s">
        <v>86</v>
      </c>
      <c r="F48" s="2" t="s">
        <v>87</v>
      </c>
      <c r="G48" s="39">
        <v>47793600</v>
      </c>
      <c r="H48" s="24">
        <v>4.9000000000000002E-2</v>
      </c>
      <c r="I48" s="25">
        <f>Tabella1[[#This Row],[Fabbisogno quadriennale]]*Tabella1[[#This Row],[Prezzo a base d''asta (per u.m.)]]</f>
        <v>2341886.4</v>
      </c>
      <c r="J48" s="31"/>
      <c r="K48" s="32"/>
      <c r="L48" s="32"/>
      <c r="M48" s="32"/>
      <c r="N48" s="32"/>
      <c r="O48" s="32"/>
      <c r="P48" s="32"/>
      <c r="Q48" s="33"/>
      <c r="R48" s="10"/>
      <c r="S48" s="11"/>
      <c r="T48" s="69"/>
      <c r="U48" s="63"/>
      <c r="V48" s="34">
        <f>IFERROR(1-Tabella1[[#This Row],[Prezzo offerto per u.m. senza IVA]]/Tabella1[[#This Row],[Prezzo al pubblico (per SM) o di listino per u.m. senza IVA]],0)</f>
        <v>0</v>
      </c>
      <c r="W48" s="67">
        <f>Tabella1[[#This Row],[Prezzo offerto per u.m. senza IVA]]*Tabella1[[#This Row],[Fabbisogno quadriennale]]</f>
        <v>0</v>
      </c>
      <c r="X48" s="17"/>
    </row>
    <row r="49" spans="2:24" s="30" customFormat="1" ht="120" x14ac:dyDescent="0.2">
      <c r="B49" s="1" t="s">
        <v>179</v>
      </c>
      <c r="C49" s="7">
        <v>47</v>
      </c>
      <c r="D49" s="2" t="s">
        <v>104</v>
      </c>
      <c r="E49" s="2" t="s">
        <v>108</v>
      </c>
      <c r="F49" s="2" t="s">
        <v>57</v>
      </c>
      <c r="G49" s="39">
        <v>161868</v>
      </c>
      <c r="H49" s="40">
        <v>0.93333333333333335</v>
      </c>
      <c r="I49" s="25">
        <f>Tabella1[[#This Row],[Fabbisogno quadriennale]]*Tabella1[[#This Row],[Prezzo a base d''asta (per u.m.)]]</f>
        <v>151076.79999999999</v>
      </c>
      <c r="J49" s="31"/>
      <c r="K49" s="32"/>
      <c r="L49" s="32"/>
      <c r="M49" s="32"/>
      <c r="N49" s="32"/>
      <c r="O49" s="32"/>
      <c r="P49" s="32"/>
      <c r="Q49" s="33"/>
      <c r="R49" s="10"/>
      <c r="S49" s="11"/>
      <c r="T49" s="69"/>
      <c r="U49" s="63"/>
      <c r="V49" s="34">
        <f>IFERROR(1-Tabella1[[#This Row],[Prezzo offerto per u.m. senza IVA]]/Tabella1[[#This Row],[Prezzo al pubblico (per SM) o di listino per u.m. senza IVA]],0)</f>
        <v>0</v>
      </c>
      <c r="W49" s="67">
        <f>Tabella1[[#This Row],[Prezzo offerto per u.m. senza IVA]]*Tabella1[[#This Row],[Fabbisogno quadriennale]]</f>
        <v>0</v>
      </c>
      <c r="X49" s="17"/>
    </row>
    <row r="50" spans="2:24" s="30" customFormat="1" ht="120" x14ac:dyDescent="0.2">
      <c r="B50" s="22" t="s">
        <v>180</v>
      </c>
      <c r="C50" s="7">
        <v>48</v>
      </c>
      <c r="D50" s="2" t="s">
        <v>21</v>
      </c>
      <c r="E50" s="2" t="s">
        <v>47</v>
      </c>
      <c r="F50" s="2" t="s">
        <v>105</v>
      </c>
      <c r="G50" s="23">
        <v>2100000</v>
      </c>
      <c r="H50" s="24">
        <v>4.3400000000000001E-2</v>
      </c>
      <c r="I50" s="25">
        <f>Tabella1[[#This Row],[Fabbisogno quadriennale]]*Tabella1[[#This Row],[Prezzo a base d''asta (per u.m.)]]</f>
        <v>91140</v>
      </c>
      <c r="J50" s="31"/>
      <c r="K50" s="32"/>
      <c r="L50" s="32"/>
      <c r="M50" s="32"/>
      <c r="N50" s="32"/>
      <c r="O50" s="32"/>
      <c r="P50" s="32"/>
      <c r="Q50" s="33"/>
      <c r="R50" s="10"/>
      <c r="S50" s="11"/>
      <c r="T50" s="69"/>
      <c r="U50" s="63"/>
      <c r="V50" s="34">
        <f>IFERROR(1-Tabella1[[#This Row],[Prezzo offerto per u.m. senza IVA]]/Tabella1[[#This Row],[Prezzo al pubblico (per SM) o di listino per u.m. senza IVA]],0)</f>
        <v>0</v>
      </c>
      <c r="W50" s="67">
        <f>Tabella1[[#This Row],[Prezzo offerto per u.m. senza IVA]]*Tabella1[[#This Row],[Fabbisogno quadriennale]]</f>
        <v>0</v>
      </c>
      <c r="X50" s="17"/>
    </row>
    <row r="51" spans="2:24" s="30" customFormat="1" ht="135" x14ac:dyDescent="0.2">
      <c r="B51" s="1">
        <v>6024655694</v>
      </c>
      <c r="C51" s="7">
        <v>49</v>
      </c>
      <c r="D51" s="2" t="s">
        <v>25</v>
      </c>
      <c r="E51" s="2" t="s">
        <v>86</v>
      </c>
      <c r="F51" s="2" t="s">
        <v>105</v>
      </c>
      <c r="G51" s="39">
        <v>596000</v>
      </c>
      <c r="H51" s="24">
        <v>0.13</v>
      </c>
      <c r="I51" s="25">
        <f>Tabella1[[#This Row],[Fabbisogno quadriennale]]*Tabella1[[#This Row],[Prezzo a base d''asta (per u.m.)]]</f>
        <v>77480</v>
      </c>
      <c r="J51" s="31"/>
      <c r="K51" s="32"/>
      <c r="L51" s="32"/>
      <c r="M51" s="32"/>
      <c r="N51" s="32"/>
      <c r="O51" s="32"/>
      <c r="P51" s="32"/>
      <c r="Q51" s="33"/>
      <c r="R51" s="10"/>
      <c r="S51" s="11"/>
      <c r="T51" s="69"/>
      <c r="U51" s="63"/>
      <c r="V51" s="34">
        <f>IFERROR(1-Tabella1[[#This Row],[Prezzo offerto per u.m. senza IVA]]/Tabella1[[#This Row],[Prezzo al pubblico (per SM) o di listino per u.m. senza IVA]],0)</f>
        <v>0</v>
      </c>
      <c r="W51" s="67">
        <f>Tabella1[[#This Row],[Prezzo offerto per u.m. senza IVA]]*Tabella1[[#This Row],[Fabbisogno quadriennale]]</f>
        <v>0</v>
      </c>
      <c r="X51" s="17"/>
    </row>
    <row r="52" spans="2:24" s="30" customFormat="1" ht="75" x14ac:dyDescent="0.2">
      <c r="B52" s="22">
        <v>6024669223</v>
      </c>
      <c r="C52" s="7">
        <v>50</v>
      </c>
      <c r="D52" s="2" t="s">
        <v>91</v>
      </c>
      <c r="E52" s="2" t="s">
        <v>47</v>
      </c>
      <c r="F52" s="2" t="s">
        <v>3</v>
      </c>
      <c r="G52" s="23">
        <v>22464</v>
      </c>
      <c r="H52" s="24">
        <v>1.9</v>
      </c>
      <c r="I52" s="25">
        <f>Tabella1[[#This Row],[Fabbisogno quadriennale]]*Tabella1[[#This Row],[Prezzo a base d''asta (per u.m.)]]</f>
        <v>42681.599999999999</v>
      </c>
      <c r="J52" s="31"/>
      <c r="K52" s="32"/>
      <c r="L52" s="32"/>
      <c r="M52" s="32"/>
      <c r="N52" s="32"/>
      <c r="O52" s="32"/>
      <c r="P52" s="32"/>
      <c r="Q52" s="33"/>
      <c r="R52" s="10"/>
      <c r="S52" s="11"/>
      <c r="T52" s="69"/>
      <c r="U52" s="63"/>
      <c r="V52" s="34">
        <f>IFERROR(1-Tabella1[[#This Row],[Prezzo offerto per u.m. senza IVA]]/Tabella1[[#This Row],[Prezzo al pubblico (per SM) o di listino per u.m. senza IVA]],0)</f>
        <v>0</v>
      </c>
      <c r="W52" s="67">
        <f>Tabella1[[#This Row],[Prezzo offerto per u.m. senza IVA]]*Tabella1[[#This Row],[Fabbisogno quadriennale]]</f>
        <v>0</v>
      </c>
      <c r="X52" s="17"/>
    </row>
    <row r="53" spans="2:24" s="30" customFormat="1" ht="75" x14ac:dyDescent="0.2">
      <c r="B53" s="22" t="s">
        <v>181</v>
      </c>
      <c r="C53" s="7">
        <v>51</v>
      </c>
      <c r="D53" s="2" t="s">
        <v>27</v>
      </c>
      <c r="E53" s="2" t="s">
        <v>47</v>
      </c>
      <c r="F53" s="2" t="s">
        <v>3</v>
      </c>
      <c r="G53" s="23">
        <v>28000</v>
      </c>
      <c r="H53" s="24">
        <v>1.4</v>
      </c>
      <c r="I53" s="25">
        <f>Tabella1[[#This Row],[Fabbisogno quadriennale]]*Tabella1[[#This Row],[Prezzo a base d''asta (per u.m.)]]</f>
        <v>39200</v>
      </c>
      <c r="J53" s="35"/>
      <c r="K53" s="36"/>
      <c r="L53" s="36"/>
      <c r="M53" s="36"/>
      <c r="N53" s="36"/>
      <c r="O53" s="36"/>
      <c r="P53" s="36"/>
      <c r="Q53" s="37"/>
      <c r="R53" s="12"/>
      <c r="S53" s="13"/>
      <c r="T53" s="70"/>
      <c r="U53" s="64"/>
      <c r="V53" s="38">
        <f>IFERROR(1-Tabella1[[#This Row],[Prezzo offerto per u.m. senza IVA]]/Tabella1[[#This Row],[Prezzo al pubblico (per SM) o di listino per u.m. senza IVA]],0)</f>
        <v>0</v>
      </c>
      <c r="W53" s="60">
        <f>Tabella1[[#This Row],[Prezzo offerto per u.m. senza IVA]]*Tabella1[[#This Row],[Fabbisogno quadriennale]]</f>
        <v>0</v>
      </c>
      <c r="X53" s="18"/>
    </row>
    <row r="54" spans="2:24" ht="75" x14ac:dyDescent="0.2">
      <c r="B54" s="1" t="s">
        <v>182</v>
      </c>
      <c r="C54" s="7">
        <v>52</v>
      </c>
      <c r="D54" s="2" t="s">
        <v>98</v>
      </c>
      <c r="E54" s="2" t="s">
        <v>34</v>
      </c>
      <c r="F54" s="2" t="s">
        <v>35</v>
      </c>
      <c r="G54" s="39">
        <v>73280</v>
      </c>
      <c r="H54" s="40">
        <v>0.6</v>
      </c>
      <c r="I54" s="25">
        <f>Tabella1[[#This Row],[Fabbisogno quadriennale]]*Tabella1[[#This Row],[Prezzo a base d''asta (per u.m.)]]</f>
        <v>43968</v>
      </c>
      <c r="J54" s="31"/>
      <c r="K54" s="32"/>
      <c r="L54" s="32"/>
      <c r="M54" s="32"/>
      <c r="N54" s="32"/>
      <c r="O54" s="32"/>
      <c r="P54" s="32"/>
      <c r="Q54" s="33"/>
      <c r="R54" s="10"/>
      <c r="S54" s="11"/>
      <c r="T54" s="69"/>
      <c r="U54" s="63"/>
      <c r="V54" s="34">
        <f>IFERROR(1-Tabella1[[#This Row],[Prezzo offerto per u.m. senza IVA]]/Tabella1[[#This Row],[Prezzo al pubblico (per SM) o di listino per u.m. senza IVA]],0)</f>
        <v>0</v>
      </c>
      <c r="W54" s="67">
        <f>Tabella1[[#This Row],[Prezzo offerto per u.m. senza IVA]]*Tabella1[[#This Row],[Fabbisogno quadriennale]]</f>
        <v>0</v>
      </c>
      <c r="X54" s="17"/>
    </row>
    <row r="55" spans="2:24" s="30" customFormat="1" ht="60" x14ac:dyDescent="0.2">
      <c r="B55" s="22">
        <v>6024715817</v>
      </c>
      <c r="C55" s="7">
        <v>53</v>
      </c>
      <c r="D55" s="2" t="s">
        <v>102</v>
      </c>
      <c r="E55" s="2" t="s">
        <v>34</v>
      </c>
      <c r="F55" s="2" t="s">
        <v>35</v>
      </c>
      <c r="G55" s="23">
        <v>216800</v>
      </c>
      <c r="H55" s="24">
        <v>0.7</v>
      </c>
      <c r="I55" s="25">
        <f>Tabella1[[#This Row],[Fabbisogno quadriennale]]*Tabella1[[#This Row],[Prezzo a base d''asta (per u.m.)]]</f>
        <v>151760</v>
      </c>
      <c r="J55" s="35"/>
      <c r="K55" s="36"/>
      <c r="L55" s="36"/>
      <c r="M55" s="36"/>
      <c r="N55" s="36"/>
      <c r="O55" s="36"/>
      <c r="P55" s="36"/>
      <c r="Q55" s="37"/>
      <c r="R55" s="12"/>
      <c r="S55" s="13"/>
      <c r="T55" s="70"/>
      <c r="U55" s="64"/>
      <c r="V55" s="38">
        <f>IFERROR(1-Tabella1[[#This Row],[Prezzo offerto per u.m. senza IVA]]/Tabella1[[#This Row],[Prezzo al pubblico (per SM) o di listino per u.m. senza IVA]],0)</f>
        <v>0</v>
      </c>
      <c r="W55" s="60">
        <f>Tabella1[[#This Row],[Prezzo offerto per u.m. senza IVA]]*Tabella1[[#This Row],[Fabbisogno quadriennale]]</f>
        <v>0</v>
      </c>
      <c r="X55" s="18"/>
    </row>
    <row r="56" spans="2:24" ht="135" x14ac:dyDescent="0.2">
      <c r="B56" s="1">
        <v>6024727200</v>
      </c>
      <c r="C56" s="7">
        <v>54</v>
      </c>
      <c r="D56" s="2" t="s">
        <v>12</v>
      </c>
      <c r="E56" s="2" t="s">
        <v>72</v>
      </c>
      <c r="F56" s="2" t="s">
        <v>3</v>
      </c>
      <c r="G56" s="23">
        <v>187576</v>
      </c>
      <c r="H56" s="24">
        <v>0.9</v>
      </c>
      <c r="I56" s="25">
        <f>Tabella1[[#This Row],[Fabbisogno quadriennale]]*Tabella1[[#This Row],[Prezzo a base d''asta (per u.m.)]]</f>
        <v>168818.4</v>
      </c>
      <c r="J56" s="31"/>
      <c r="K56" s="32"/>
      <c r="L56" s="32"/>
      <c r="M56" s="32"/>
      <c r="N56" s="32"/>
      <c r="O56" s="32"/>
      <c r="P56" s="32"/>
      <c r="Q56" s="33"/>
      <c r="R56" s="10"/>
      <c r="S56" s="11"/>
      <c r="T56" s="69"/>
      <c r="U56" s="63"/>
      <c r="V56" s="34">
        <f>IFERROR(1-Tabella1[[#This Row],[Prezzo offerto per u.m. senza IVA]]/Tabella1[[#This Row],[Prezzo al pubblico (per SM) o di listino per u.m. senza IVA]],0)</f>
        <v>0</v>
      </c>
      <c r="W56" s="67">
        <f>Tabella1[[#This Row],[Prezzo offerto per u.m. senza IVA]]*Tabella1[[#This Row],[Fabbisogno quadriennale]]</f>
        <v>0</v>
      </c>
      <c r="X56" s="17"/>
    </row>
    <row r="57" spans="2:24" s="30" customFormat="1" ht="75" x14ac:dyDescent="0.2">
      <c r="B57" s="1" t="s">
        <v>183</v>
      </c>
      <c r="C57" s="7">
        <v>55</v>
      </c>
      <c r="D57" s="2" t="s">
        <v>74</v>
      </c>
      <c r="E57" s="2" t="s">
        <v>70</v>
      </c>
      <c r="F57" s="2" t="s">
        <v>3</v>
      </c>
      <c r="G57" s="23">
        <v>14664</v>
      </c>
      <c r="H57" s="24">
        <v>2</v>
      </c>
      <c r="I57" s="25">
        <f>Tabella1[[#This Row],[Fabbisogno quadriennale]]*Tabella1[[#This Row],[Prezzo a base d''asta (per u.m.)]]</f>
        <v>29328</v>
      </c>
      <c r="J57" s="31"/>
      <c r="K57" s="32"/>
      <c r="L57" s="32"/>
      <c r="M57" s="32"/>
      <c r="N57" s="32"/>
      <c r="O57" s="32"/>
      <c r="P57" s="32"/>
      <c r="Q57" s="33"/>
      <c r="R57" s="10"/>
      <c r="S57" s="11"/>
      <c r="T57" s="69"/>
      <c r="U57" s="63"/>
      <c r="V57" s="34">
        <f>IFERROR(1-Tabella1[[#This Row],[Prezzo offerto per u.m. senza IVA]]/Tabella1[[#This Row],[Prezzo al pubblico (per SM) o di listino per u.m. senza IVA]],0)</f>
        <v>0</v>
      </c>
      <c r="W57" s="67">
        <f>Tabella1[[#This Row],[Prezzo offerto per u.m. senza IVA]]*Tabella1[[#This Row],[Fabbisogno quadriennale]]</f>
        <v>0</v>
      </c>
      <c r="X57" s="17"/>
    </row>
    <row r="58" spans="2:24" s="30" customFormat="1" ht="105" x14ac:dyDescent="0.2">
      <c r="B58" s="1" t="s">
        <v>184</v>
      </c>
      <c r="C58" s="7">
        <v>56</v>
      </c>
      <c r="D58" s="2" t="s">
        <v>76</v>
      </c>
      <c r="E58" s="2" t="s">
        <v>39</v>
      </c>
      <c r="F58" s="2" t="s">
        <v>3</v>
      </c>
      <c r="G58" s="39">
        <v>61632</v>
      </c>
      <c r="H58" s="40">
        <v>0.9</v>
      </c>
      <c r="I58" s="25">
        <f>Tabella1[[#This Row],[Fabbisogno quadriennale]]*Tabella1[[#This Row],[Prezzo a base d''asta (per u.m.)]]</f>
        <v>55468.800000000003</v>
      </c>
      <c r="J58" s="31"/>
      <c r="K58" s="32"/>
      <c r="L58" s="32"/>
      <c r="M58" s="32"/>
      <c r="N58" s="32"/>
      <c r="O58" s="32"/>
      <c r="P58" s="32"/>
      <c r="Q58" s="33"/>
      <c r="R58" s="10"/>
      <c r="S58" s="11"/>
      <c r="T58" s="69"/>
      <c r="U58" s="63"/>
      <c r="V58" s="34">
        <f>IFERROR(1-Tabella1[[#This Row],[Prezzo offerto per u.m. senza IVA]]/Tabella1[[#This Row],[Prezzo al pubblico (per SM) o di listino per u.m. senza IVA]],0)</f>
        <v>0</v>
      </c>
      <c r="W58" s="67">
        <f>Tabella1[[#This Row],[Prezzo offerto per u.m. senza IVA]]*Tabella1[[#This Row],[Fabbisogno quadriennale]]</f>
        <v>0</v>
      </c>
      <c r="X58" s="17"/>
    </row>
    <row r="59" spans="2:24" s="30" customFormat="1" ht="105" x14ac:dyDescent="0.2">
      <c r="B59" s="1" t="s">
        <v>185</v>
      </c>
      <c r="C59" s="7">
        <v>57</v>
      </c>
      <c r="D59" s="2" t="s">
        <v>77</v>
      </c>
      <c r="E59" s="2" t="s">
        <v>44</v>
      </c>
      <c r="F59" s="2" t="s">
        <v>3</v>
      </c>
      <c r="G59" s="39">
        <v>158464</v>
      </c>
      <c r="H59" s="40">
        <v>1.46</v>
      </c>
      <c r="I59" s="25">
        <f>Tabella1[[#This Row],[Fabbisogno quadriennale]]*Tabella1[[#This Row],[Prezzo a base d''asta (per u.m.)]]</f>
        <v>231357.44</v>
      </c>
      <c r="J59" s="31"/>
      <c r="K59" s="32"/>
      <c r="L59" s="32"/>
      <c r="M59" s="32"/>
      <c r="N59" s="32"/>
      <c r="O59" s="32"/>
      <c r="P59" s="32"/>
      <c r="Q59" s="33"/>
      <c r="R59" s="10"/>
      <c r="S59" s="11"/>
      <c r="T59" s="69"/>
      <c r="U59" s="63"/>
      <c r="V59" s="34">
        <f>IFERROR(1-Tabella1[[#This Row],[Prezzo offerto per u.m. senza IVA]]/Tabella1[[#This Row],[Prezzo al pubblico (per SM) o di listino per u.m. senza IVA]],0)</f>
        <v>0</v>
      </c>
      <c r="W59" s="67">
        <f>Tabella1[[#This Row],[Prezzo offerto per u.m. senza IVA]]*Tabella1[[#This Row],[Fabbisogno quadriennale]]</f>
        <v>0</v>
      </c>
      <c r="X59" s="17"/>
    </row>
    <row r="60" spans="2:24" s="30" customFormat="1" ht="135" x14ac:dyDescent="0.2">
      <c r="B60" s="1" t="s">
        <v>186</v>
      </c>
      <c r="C60" s="7">
        <v>58</v>
      </c>
      <c r="D60" s="2" t="s">
        <v>65</v>
      </c>
      <c r="E60" s="2" t="s">
        <v>36</v>
      </c>
      <c r="F60" s="2" t="s">
        <v>3</v>
      </c>
      <c r="G60" s="23">
        <v>205956</v>
      </c>
      <c r="H60" s="24">
        <v>1.23</v>
      </c>
      <c r="I60" s="25">
        <f>Tabella1[[#This Row],[Fabbisogno quadriennale]]*Tabella1[[#This Row],[Prezzo a base d''asta (per u.m.)]]</f>
        <v>253325.88</v>
      </c>
      <c r="J60" s="35"/>
      <c r="K60" s="36"/>
      <c r="L60" s="36"/>
      <c r="M60" s="36"/>
      <c r="N60" s="36"/>
      <c r="O60" s="36"/>
      <c r="P60" s="36"/>
      <c r="Q60" s="37"/>
      <c r="R60" s="12"/>
      <c r="S60" s="13"/>
      <c r="T60" s="70"/>
      <c r="U60" s="64"/>
      <c r="V60" s="38">
        <f>IFERROR(1-Tabella1[[#This Row],[Prezzo offerto per u.m. senza IVA]]/Tabella1[[#This Row],[Prezzo al pubblico (per SM) o di listino per u.m. senza IVA]],0)</f>
        <v>0</v>
      </c>
      <c r="W60" s="60">
        <f>Tabella1[[#This Row],[Prezzo offerto per u.m. senza IVA]]*Tabella1[[#This Row],[Fabbisogno quadriennale]]</f>
        <v>0</v>
      </c>
      <c r="X60" s="18"/>
    </row>
    <row r="61" spans="2:24" ht="135" x14ac:dyDescent="0.2">
      <c r="B61" s="1" t="s">
        <v>187</v>
      </c>
      <c r="C61" s="7">
        <v>59</v>
      </c>
      <c r="D61" s="2" t="s">
        <v>10</v>
      </c>
      <c r="E61" s="2" t="s">
        <v>36</v>
      </c>
      <c r="F61" s="2" t="s">
        <v>3</v>
      </c>
      <c r="G61" s="23">
        <v>88328</v>
      </c>
      <c r="H61" s="24">
        <v>2.02</v>
      </c>
      <c r="I61" s="25">
        <f>Tabella1[[#This Row],[Fabbisogno quadriennale]]*Tabella1[[#This Row],[Prezzo a base d''asta (per u.m.)]]</f>
        <v>178422.56</v>
      </c>
      <c r="J61" s="35"/>
      <c r="K61" s="36"/>
      <c r="L61" s="36"/>
      <c r="M61" s="36"/>
      <c r="N61" s="36"/>
      <c r="O61" s="36"/>
      <c r="P61" s="36"/>
      <c r="Q61" s="37"/>
      <c r="R61" s="12"/>
      <c r="S61" s="13"/>
      <c r="T61" s="70"/>
      <c r="U61" s="64"/>
      <c r="V61" s="38">
        <f>IFERROR(1-Tabella1[[#This Row],[Prezzo offerto per u.m. senza IVA]]/Tabella1[[#This Row],[Prezzo al pubblico (per SM) o di listino per u.m. senza IVA]],0)</f>
        <v>0</v>
      </c>
      <c r="W61" s="60">
        <f>Tabella1[[#This Row],[Prezzo offerto per u.m. senza IVA]]*Tabella1[[#This Row],[Fabbisogno quadriennale]]</f>
        <v>0</v>
      </c>
      <c r="X61" s="18"/>
    </row>
    <row r="62" spans="2:24" ht="75" x14ac:dyDescent="0.2">
      <c r="B62" s="1">
        <v>6024930983</v>
      </c>
      <c r="C62" s="7">
        <v>60</v>
      </c>
      <c r="D62" s="2" t="s">
        <v>11</v>
      </c>
      <c r="E62" s="2" t="s">
        <v>40</v>
      </c>
      <c r="F62" s="2" t="s">
        <v>57</v>
      </c>
      <c r="G62" s="39">
        <v>8476</v>
      </c>
      <c r="H62" s="40">
        <v>0.7</v>
      </c>
      <c r="I62" s="25">
        <f>Tabella1[[#This Row],[Fabbisogno quadriennale]]*Tabella1[[#This Row],[Prezzo a base d''asta (per u.m.)]]</f>
        <v>5933.2</v>
      </c>
      <c r="J62" s="35"/>
      <c r="K62" s="36"/>
      <c r="L62" s="36"/>
      <c r="M62" s="36"/>
      <c r="N62" s="36"/>
      <c r="O62" s="36"/>
      <c r="P62" s="36"/>
      <c r="Q62" s="37"/>
      <c r="R62" s="12"/>
      <c r="S62" s="13"/>
      <c r="T62" s="70"/>
      <c r="U62" s="64"/>
      <c r="V62" s="38">
        <f>IFERROR(1-Tabella1[[#This Row],[Prezzo offerto per u.m. senza IVA]]/Tabella1[[#This Row],[Prezzo al pubblico (per SM) o di listino per u.m. senza IVA]],0)</f>
        <v>0</v>
      </c>
      <c r="W62" s="60">
        <f>Tabella1[[#This Row],[Prezzo offerto per u.m. senza IVA]]*Tabella1[[#This Row],[Fabbisogno quadriennale]]</f>
        <v>0</v>
      </c>
      <c r="X62" s="18"/>
    </row>
    <row r="63" spans="2:24" ht="75" x14ac:dyDescent="0.2">
      <c r="B63" s="1" t="s">
        <v>188</v>
      </c>
      <c r="C63" s="7">
        <v>61</v>
      </c>
      <c r="D63" s="2" t="s">
        <v>69</v>
      </c>
      <c r="E63" s="2" t="s">
        <v>70</v>
      </c>
      <c r="F63" s="2" t="s">
        <v>57</v>
      </c>
      <c r="G63" s="39">
        <v>98240</v>
      </c>
      <c r="H63" s="40">
        <v>0.5</v>
      </c>
      <c r="I63" s="25">
        <f>Tabella1[[#This Row],[Fabbisogno quadriennale]]*Tabella1[[#This Row],[Prezzo a base d''asta (per u.m.)]]</f>
        <v>49120</v>
      </c>
      <c r="J63" s="31"/>
      <c r="K63" s="32"/>
      <c r="L63" s="32"/>
      <c r="M63" s="32"/>
      <c r="N63" s="32"/>
      <c r="O63" s="32"/>
      <c r="P63" s="32"/>
      <c r="Q63" s="33"/>
      <c r="R63" s="10"/>
      <c r="S63" s="11"/>
      <c r="T63" s="69"/>
      <c r="U63" s="63"/>
      <c r="V63" s="34">
        <f>IFERROR(1-Tabella1[[#This Row],[Prezzo offerto per u.m. senza IVA]]/Tabella1[[#This Row],[Prezzo al pubblico (per SM) o di listino per u.m. senza IVA]],0)</f>
        <v>0</v>
      </c>
      <c r="W63" s="67">
        <f>Tabella1[[#This Row],[Prezzo offerto per u.m. senza IVA]]*Tabella1[[#This Row],[Fabbisogno quadriennale]]</f>
        <v>0</v>
      </c>
      <c r="X63" s="17"/>
    </row>
    <row r="64" spans="2:24" s="30" customFormat="1" ht="135" x14ac:dyDescent="0.2">
      <c r="B64" s="1" t="s">
        <v>189</v>
      </c>
      <c r="C64" s="7">
        <v>62</v>
      </c>
      <c r="D64" s="2" t="s">
        <v>71</v>
      </c>
      <c r="E64" s="2" t="s">
        <v>72</v>
      </c>
      <c r="F64" s="2" t="s">
        <v>3</v>
      </c>
      <c r="G64" s="23">
        <v>43300</v>
      </c>
      <c r="H64" s="24">
        <v>1.6</v>
      </c>
      <c r="I64" s="25">
        <f>Tabella1[[#This Row],[Fabbisogno quadriennale]]*Tabella1[[#This Row],[Prezzo a base d''asta (per u.m.)]]</f>
        <v>69280</v>
      </c>
      <c r="J64" s="31"/>
      <c r="K64" s="32"/>
      <c r="L64" s="32"/>
      <c r="M64" s="32"/>
      <c r="N64" s="32"/>
      <c r="O64" s="32"/>
      <c r="P64" s="32"/>
      <c r="Q64" s="33"/>
      <c r="R64" s="10"/>
      <c r="S64" s="11"/>
      <c r="T64" s="69"/>
      <c r="U64" s="63"/>
      <c r="V64" s="34">
        <f>IFERROR(1-Tabella1[[#This Row],[Prezzo offerto per u.m. senza IVA]]/Tabella1[[#This Row],[Prezzo al pubblico (per SM) o di listino per u.m. senza IVA]],0)</f>
        <v>0</v>
      </c>
      <c r="W64" s="67">
        <f>Tabella1[[#This Row],[Prezzo offerto per u.m. senza IVA]]*Tabella1[[#This Row],[Fabbisogno quadriennale]]</f>
        <v>0</v>
      </c>
      <c r="X64" s="17"/>
    </row>
    <row r="65" spans="1:24" s="30" customFormat="1" ht="90" x14ac:dyDescent="0.2">
      <c r="B65" s="22" t="s">
        <v>190</v>
      </c>
      <c r="C65" s="7">
        <v>63</v>
      </c>
      <c r="D65" s="2" t="s">
        <v>73</v>
      </c>
      <c r="E65" s="2" t="s">
        <v>41</v>
      </c>
      <c r="F65" s="2" t="s">
        <v>57</v>
      </c>
      <c r="G65" s="23">
        <v>11400</v>
      </c>
      <c r="H65" s="24">
        <v>1.38</v>
      </c>
      <c r="I65" s="25">
        <f>Tabella1[[#This Row],[Fabbisogno quadriennale]]*Tabella1[[#This Row],[Prezzo a base d''asta (per u.m.)]]</f>
        <v>15731.999999999998</v>
      </c>
      <c r="J65" s="31"/>
      <c r="K65" s="32"/>
      <c r="L65" s="32"/>
      <c r="M65" s="32"/>
      <c r="N65" s="32"/>
      <c r="O65" s="32"/>
      <c r="P65" s="32"/>
      <c r="Q65" s="33"/>
      <c r="R65" s="10"/>
      <c r="S65" s="11"/>
      <c r="T65" s="69"/>
      <c r="U65" s="63"/>
      <c r="V65" s="34">
        <f>IFERROR(1-Tabella1[[#This Row],[Prezzo offerto per u.m. senza IVA]]/Tabella1[[#This Row],[Prezzo al pubblico (per SM) o di listino per u.m. senza IVA]],0)</f>
        <v>0</v>
      </c>
      <c r="W65" s="67">
        <f>Tabella1[[#This Row],[Prezzo offerto per u.m. senza IVA]]*Tabella1[[#This Row],[Fabbisogno quadriennale]]</f>
        <v>0</v>
      </c>
      <c r="X65" s="17"/>
    </row>
    <row r="66" spans="1:24" s="30" customFormat="1" ht="120" x14ac:dyDescent="0.2">
      <c r="B66" s="1" t="s">
        <v>191</v>
      </c>
      <c r="C66" s="7">
        <v>64</v>
      </c>
      <c r="D66" s="2" t="s">
        <v>29</v>
      </c>
      <c r="E66" s="2" t="s">
        <v>139</v>
      </c>
      <c r="F66" s="2" t="s">
        <v>9</v>
      </c>
      <c r="G66" s="39">
        <v>99440</v>
      </c>
      <c r="H66" s="40">
        <v>7.1591411906677394</v>
      </c>
      <c r="I66" s="25">
        <f>Tabella1[[#This Row],[Fabbisogno quadriennale]]*Tabella1[[#This Row],[Prezzo a base d''asta (per u.m.)]]</f>
        <v>711905</v>
      </c>
      <c r="J66" s="31"/>
      <c r="K66" s="32"/>
      <c r="L66" s="32"/>
      <c r="M66" s="32"/>
      <c r="N66" s="32"/>
      <c r="O66" s="32"/>
      <c r="P66" s="32"/>
      <c r="Q66" s="33"/>
      <c r="R66" s="10"/>
      <c r="S66" s="11"/>
      <c r="T66" s="69"/>
      <c r="U66" s="63"/>
      <c r="V66" s="34">
        <f>IFERROR(1-Tabella1[[#This Row],[Prezzo offerto per u.m. senza IVA]]/Tabella1[[#This Row],[Prezzo al pubblico (per SM) o di listino per u.m. senza IVA]],0)</f>
        <v>0</v>
      </c>
      <c r="W66" s="67">
        <f>Tabella1[[#This Row],[Prezzo offerto per u.m. senza IVA]]*Tabella1[[#This Row],[Fabbisogno quadriennale]]</f>
        <v>0</v>
      </c>
      <c r="X66" s="17"/>
    </row>
    <row r="67" spans="1:24" s="30" customFormat="1" ht="75" x14ac:dyDescent="0.2">
      <c r="B67" s="22" t="s">
        <v>192</v>
      </c>
      <c r="C67" s="30">
        <v>65</v>
      </c>
      <c r="D67" s="2" t="s">
        <v>31</v>
      </c>
      <c r="E67" s="2" t="s">
        <v>32</v>
      </c>
      <c r="F67" s="2" t="s">
        <v>33</v>
      </c>
      <c r="G67" s="23">
        <v>28200</v>
      </c>
      <c r="H67" s="24">
        <v>2</v>
      </c>
      <c r="I67" s="25">
        <f>Tabella1[[#This Row],[Fabbisogno quadriennale]]*Tabella1[[#This Row],[Prezzo a base d''asta (per u.m.)]]</f>
        <v>56400</v>
      </c>
      <c r="J67" s="42"/>
      <c r="K67" s="43"/>
      <c r="L67" s="43"/>
      <c r="M67" s="43"/>
      <c r="N67" s="43"/>
      <c r="O67" s="43"/>
      <c r="P67" s="43"/>
      <c r="Q67" s="44"/>
      <c r="R67" s="14"/>
      <c r="S67" s="15"/>
      <c r="T67" s="71"/>
      <c r="U67" s="65"/>
      <c r="V67" s="34">
        <f>IFERROR(1-Tabella1[[#This Row],[Prezzo offerto per u.m. senza IVA]]/Tabella1[[#This Row],[Prezzo al pubblico (per SM) o di listino per u.m. senza IVA]],0)</f>
        <v>0</v>
      </c>
      <c r="W67" s="67">
        <f>Tabella1[[#This Row],[Prezzo offerto per u.m. senza IVA]]*Tabella1[[#This Row],[Fabbisogno quadriennale]]</f>
        <v>0</v>
      </c>
      <c r="X67" s="19"/>
    </row>
    <row r="68" spans="1:24" x14ac:dyDescent="0.2">
      <c r="B68" s="22"/>
      <c r="C68" s="7"/>
      <c r="D68" s="20"/>
      <c r="E68" s="20"/>
      <c r="F68" s="20"/>
      <c r="G68" s="45"/>
      <c r="H68" s="7"/>
      <c r="I68" s="46">
        <f>SUBTOTAL(109,Tabella1[Importo presunto quadriennale])</f>
        <v>13694240.840000002</v>
      </c>
      <c r="J68" s="47"/>
      <c r="K68" s="47"/>
      <c r="L68" s="47"/>
      <c r="M68" s="47"/>
      <c r="N68" s="47"/>
      <c r="O68" s="47"/>
      <c r="P68" s="47"/>
      <c r="Q68" s="47"/>
      <c r="R68" s="48"/>
      <c r="S68" s="47"/>
      <c r="T68" s="66"/>
      <c r="U68" s="66"/>
      <c r="V68" s="47"/>
      <c r="W68" s="66"/>
      <c r="X68" s="47"/>
    </row>
    <row r="69" spans="1:24" ht="15.75" thickBot="1" x14ac:dyDescent="0.25">
      <c r="F69" s="1"/>
      <c r="G69" s="1"/>
      <c r="H69" s="1"/>
      <c r="I69" s="1"/>
    </row>
    <row r="70" spans="1:24" x14ac:dyDescent="0.2">
      <c r="B70" s="57" t="s">
        <v>127</v>
      </c>
      <c r="C70" s="58"/>
      <c r="D70" s="59"/>
      <c r="E70" s="1"/>
      <c r="F70" s="1"/>
      <c r="G70" s="1"/>
      <c r="H70" s="1"/>
      <c r="I70" s="1"/>
    </row>
    <row r="71" spans="1:24" ht="35.25" customHeight="1" x14ac:dyDescent="0.2">
      <c r="A71" s="1"/>
      <c r="B71" s="3">
        <v>1</v>
      </c>
      <c r="C71" s="53" t="s">
        <v>141</v>
      </c>
      <c r="D71" s="54"/>
      <c r="K71" s="2"/>
      <c r="L71" s="2"/>
      <c r="M71" s="2"/>
    </row>
    <row r="72" spans="1:24" ht="32.25" customHeight="1" thickBot="1" x14ac:dyDescent="0.35">
      <c r="A72" s="1"/>
      <c r="B72" s="5">
        <v>2</v>
      </c>
      <c r="C72" s="55" t="s">
        <v>142</v>
      </c>
      <c r="D72" s="56"/>
      <c r="K72" s="2"/>
      <c r="L72" s="2"/>
      <c r="M72" s="2"/>
      <c r="V72" s="4"/>
    </row>
    <row r="73" spans="1:24" ht="12.75" customHeight="1" thickBot="1" x14ac:dyDescent="0.35">
      <c r="A73" s="1"/>
      <c r="K73" s="2"/>
      <c r="L73" s="2"/>
      <c r="M73" s="2"/>
      <c r="O73" s="6"/>
      <c r="V73" s="4"/>
    </row>
    <row r="74" spans="1:24" ht="15.75" thickBot="1" x14ac:dyDescent="0.25">
      <c r="B74" s="50" t="s">
        <v>193</v>
      </c>
      <c r="C74" s="51"/>
      <c r="D74" s="51"/>
      <c r="E74" s="51"/>
      <c r="F74" s="51"/>
      <c r="G74" s="51"/>
      <c r="H74" s="52"/>
    </row>
  </sheetData>
  <sheetProtection password="F5F9" sheet="1" objects="1" scenarios="1"/>
  <dataConsolidate/>
  <mergeCells count="4">
    <mergeCell ref="B74:H74"/>
    <mergeCell ref="C71:D71"/>
    <mergeCell ref="C72:D72"/>
    <mergeCell ref="B70:D70"/>
  </mergeCells>
  <conditionalFormatting sqref="G3:G67">
    <cfRule type="expression" dxfId="52" priority="123">
      <formula>AND(#REF!&lt;&gt;#REF!,#REF!&lt;&gt;"ok")</formula>
    </cfRule>
  </conditionalFormatting>
  <dataValidations disablePrompts="1" count="1">
    <dataValidation type="list" allowBlank="1" showInputMessage="1" showErrorMessage="1" error="VALORE NON VALIDO" sqref="J3:J67">
      <formula1>"X"</formula1>
    </dataValidation>
  </dataValidations>
  <pageMargins left="0.70866141732283472" right="0.70866141732283472" top="0.86614173228346458" bottom="0.74803149606299213" header="0.31496062992125984" footer="0.31496062992125984"/>
  <pageSetup paperSize="9" scale="54" orientation="landscape" r:id="rId1"/>
  <headerFooter>
    <oddHeader>&amp;C&amp;"Trebuchet MS,Grassetto"&amp;12Procedura Aperta per la fornitura di &amp;16
Antisettici e Disinfettanti
A8 - Scheda Offerta Economica</oddHeader>
    <oddFooter>&amp;R&amp;P di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iapsAmministrazioneTrasparente" ma:contentTypeID="0x01009EA7F58EC9F24C989BA50053C6DFDE2E008759DAD62F381942866EA29923E26B2B" ma:contentTypeVersion="0" ma:contentTypeDescription="My Content Type" ma:contentTypeScope="" ma:versionID="a17f9c8f7eff1ecb6bdfc1ff5fa56264">
  <xsd:schema xmlns:xsd="http://www.w3.org/2001/XMLSchema" xmlns:xs="http://www.w3.org/2001/XMLSchema" xmlns:p="http://schemas.microsoft.com/office/2006/metadata/properties" xmlns:ns2="397B19D0-B431-4FEA-9FA1-A80706919F20" xmlns:ns3="d77a602b-ccae-41da-9e86-a315a40decae" targetNamespace="http://schemas.microsoft.com/office/2006/metadata/properties" ma:root="true" ma:fieldsID="41a02289bf8ea3558596bd4de57f4779" ns2:_="" ns3:_="">
    <xsd:import namespace="397B19D0-B431-4FEA-9FA1-A80706919F20"/>
    <xsd:import namespace="d77a602b-ccae-41da-9e86-a315a40decae"/>
    <xsd:element name="properties">
      <xsd:complexType>
        <xsd:sequence>
          <xsd:element name="documentManagement">
            <xsd:complexType>
              <xsd:all>
                <xsd:element ref="ns2:siapsDataPubblicazione" minOccurs="0"/>
                <xsd:element ref="ns2:siapsSintesi" minOccurs="0"/>
                <xsd:element ref="ns3:Index" minOccurs="0"/>
                <xsd:element ref="ns2:siapsOrdin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7B19D0-B431-4FEA-9FA1-A80706919F20" elementFormDefault="qualified">
    <xsd:import namespace="http://schemas.microsoft.com/office/2006/documentManagement/types"/>
    <xsd:import namespace="http://schemas.microsoft.com/office/infopath/2007/PartnerControls"/>
    <xsd:element name="siapsDataPubblicazione" ma:index="2" nillable="true" ma:displayName="Data Pubblicazione" ma:format="DateOnly" ma:internalName="siapsDataPubblicazione">
      <xsd:simpleType>
        <xsd:restriction base="dms:DateTime"/>
      </xsd:simpleType>
    </xsd:element>
    <xsd:element name="siapsSintesi" ma:index="3" nillable="true" ma:displayName="Sintesi" ma:internalName="siapsSintesi">
      <xsd:simpleType>
        <xsd:restriction base="dms:Note"/>
      </xsd:simpleType>
    </xsd:element>
    <xsd:element name="siapsOrdine" ma:index="5" nillable="true" ma:displayName="Ordine" ma:decimals="0" ma:description="L'ordine di visualizzazione dell'elemento nell'ambito di un gruppo di elementi" ma:internalName="siapsOrdin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7a602b-ccae-41da-9e86-a315a40decae" elementFormDefault="qualified">
    <xsd:import namespace="http://schemas.microsoft.com/office/2006/documentManagement/types"/>
    <xsd:import namespace="http://schemas.microsoft.com/office/infopath/2007/PartnerControls"/>
    <xsd:element name="Index" ma:index="4" nillable="true" ma:displayName="Index" ma:internalName="Index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axOccurs="1" ma:index="1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dex xmlns="d77a602b-ccae-41da-9e86-a315a40decae">9</Index>
    <siapsDataPubblicazione xmlns="397B19D0-B431-4FEA-9FA1-A80706919F20" xsi:nil="true"/>
    <siapsSintesi xmlns="397B19D0-B431-4FEA-9FA1-A80706919F20" xsi:nil="true"/>
    <siapsOrdine xmlns="397B19D0-B431-4FEA-9FA1-A80706919F20" xsi:nil="true"/>
  </documentManagement>
</p:properties>
</file>

<file path=customXml/itemProps1.xml><?xml version="1.0" encoding="utf-8"?>
<ds:datastoreItem xmlns:ds="http://schemas.openxmlformats.org/officeDocument/2006/customXml" ds:itemID="{F564780A-09FA-44B9-A0F8-BA090F85EA90}"/>
</file>

<file path=customXml/itemProps2.xml><?xml version="1.0" encoding="utf-8"?>
<ds:datastoreItem xmlns:ds="http://schemas.openxmlformats.org/officeDocument/2006/customXml" ds:itemID="{923A8269-1B5F-4D51-ACF2-DFD500B8DFB0}"/>
</file>

<file path=customXml/itemProps3.xml><?xml version="1.0" encoding="utf-8"?>
<ds:datastoreItem xmlns:ds="http://schemas.openxmlformats.org/officeDocument/2006/customXml" ds:itemID="{78604EAA-0E46-4E47-B552-684C9172B1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Sintesi Lotti</vt:lpstr>
      <vt:lpstr>'Sintesi Lotti'!Area_stampa</vt:lpstr>
      <vt:lpstr>'Sintesi Lotti'!Titoli_stampa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Allegato A8 - Scheda offerta economica rettificata</dc:title>
  <dc:creator>d.tomo@soresa.it</dc:creator>
  <cp:lastModifiedBy>Lucia Losco</cp:lastModifiedBy>
  <cp:lastPrinted>2014-11-25T14:23:43Z</cp:lastPrinted>
  <dcterms:created xsi:type="dcterms:W3CDTF">2014-03-26T15:16:41Z</dcterms:created>
  <dcterms:modified xsi:type="dcterms:W3CDTF">2015-01-09T11:46:01Z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0x01009EA7F58EC9F24C989BA50053C6DFDE2E008759DAD62F381942866EA29923E26B2B</vt:lpwstr>
  </property>
  <property fmtid="{D5CDD505-2E9C-101B-9397-08002B2CF9AE}" pid="3" name="Albo On Line Description">
    <vt:lpwstr/>
  </property>
  <property fmtid="{D5CDD505-2E9C-101B-9397-08002B2CF9AE}" pid="4" name="Order">
    <vt:r8>1158900</vt:r8>
  </property>
  <property fmtid="{D5CDD505-2E9C-101B-9397-08002B2CF9AE}" pid="5" name="TemplateUrl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</Properties>
</file>